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9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<sst xmlns="http://schemas.openxmlformats.org/spreadsheetml/2006/main" count="25" uniqueCount="25">
  <si>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Library</t>
  </si>
  <si>
    <t>Albany</t>
  </si>
  <si>
    <t>Brodhead</t>
  </si>
  <si>
    <t>Monroe</t>
  </si>
  <si>
    <t>Monticello</t>
  </si>
  <si>
    <t>New Glarus</t>
  </si>
  <si>
    <t>TOTALS</t>
  </si>
  <si>
    <t>2011 Operational Expenditures*</t>
  </si>
  <si>
    <t>2011 Total Circulation</t>
  </si>
  <si>
    <t>2011 Expenditures divided by Circulation</t>
  </si>
  <si>
    <t>County Average
2011 (Expenditures Divided by Circulation)</t>
  </si>
  <si>
    <t>NOTES:</t>
  </si>
  <si>
    <t>Calculations for Green County Library Funding:</t>
  </si>
  <si>
    <t>2) Multiply this "Expenditures divided by Circulation" by the Library's Circulation to Green County Residents w/o a Library</t>
  </si>
  <si>
    <t>3) 100% Reimbursement funding level then divided by 70% (minimum level of funding mandated by Wisc. Statutes s.43.12)</t>
  </si>
  <si>
    <t>DAW  3/19/12</t>
  </si>
  <si>
    <r>
      <t xml:space="preserve">Belleville </t>
    </r>
    <r>
      <rPr>
        <b/>
        <sz val="11"/>
        <rFont val="Arial"/>
        <family val="2"/>
      </rPr>
      <t>**</t>
    </r>
  </si>
  <si>
    <r>
      <rPr>
        <b/>
        <sz val="9"/>
        <rFont val="Arial"/>
        <family val="2"/>
      </rPr>
      <t>2011 Circulation to Green County Residents w/o 
 a library</t>
    </r>
    <r>
      <rPr>
        <b/>
        <sz val="10"/>
        <rFont val="Arial"/>
        <family val="2"/>
      </rPr>
      <t xml:space="preserve"> </t>
    </r>
  </si>
  <si>
    <t>1) Divide Operational Expenditures by Total Circulation (the resulting full decimal number is "behind the scenes" &amp; used to calculate totals)</t>
  </si>
  <si>
    <t>100% Reimbursement to be paid in 2013</t>
  </si>
  <si>
    <r>
      <t xml:space="preserve">70% Reimbursement  </t>
    </r>
    <r>
      <rPr>
        <i/>
        <sz val="10"/>
        <rFont val="Arial"/>
        <family val="2"/>
      </rPr>
      <t xml:space="preserve">(minimum level) </t>
    </r>
    <r>
      <rPr>
        <b/>
        <sz val="10"/>
        <rFont val="Arial"/>
        <family val="2"/>
      </rPr>
      <t>to be paid in 2013</t>
    </r>
  </si>
  <si>
    <t>2013 SCLS Libraries - County Reimbursement Funding - GREEN COUNTY</t>
  </si>
  <si>
    <t xml:space="preserve"> based on Wisconsin Statutes, s.43.12 (1)</t>
  </si>
  <si>
    <t xml:space="preserve">* Operational expenditures include all sources of income (village/city, county, gifts, grants, etc.) but exclude Federal funds. </t>
  </si>
  <si>
    <r>
      <t>*</t>
    </r>
    <r>
      <rPr>
        <sz val="10"/>
        <color indexed="8"/>
        <rFont val="Arial"/>
        <family val="2"/>
      </rPr>
      <t>* Belleville Public Library has territory located in both Dane &amp; Green Counties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</si>
</sst>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[$-409]dddd\,\ mmmm\ dd\,\ yyyy"/>
    <numFmt numFmtId="168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10" xfId="56" applyBorder="1">
      <alignment/>
      <protection/>
    </xf>
    <xf numFmtId="0" fontId="2" fillId="0" borderId="0" xfId="56" applyAlignment="1">
      <alignment horizontal="center" wrapText="1"/>
      <protection/>
    </xf>
    <xf numFmtId="164" fontId="2" fillId="0" borderId="11" xfId="56" applyNumberFormat="1" applyBorder="1">
      <alignment/>
      <protection/>
    </xf>
    <xf numFmtId="164" fontId="3" fillId="0" borderId="11" xfId="56" applyNumberFormat="1" applyFont="1" applyFill="1" applyBorder="1">
      <alignment/>
      <protection/>
    </xf>
    <xf numFmtId="0" fontId="2" fillId="0" borderId="12" xfId="56" applyBorder="1">
      <alignment/>
      <protection/>
    </xf>
    <xf numFmtId="164" fontId="2" fillId="0" borderId="12" xfId="56" applyNumberFormat="1" applyBorder="1">
      <alignment/>
      <protection/>
    </xf>
    <xf numFmtId="3" fontId="2" fillId="0" borderId="12" xfId="56" applyNumberFormat="1" applyBorder="1">
      <alignment/>
      <protection/>
    </xf>
    <xf numFmtId="165" fontId="2" fillId="0" borderId="12" xfId="56" applyNumberFormat="1" applyBorder="1">
      <alignment/>
      <protection/>
    </xf>
    <xf numFmtId="0" fontId="6" fillId="0" borderId="12" xfId="56" applyFont="1" applyBorder="1" applyAlignment="1">
      <alignment horizontal="center" wrapText="1"/>
      <protection/>
    </xf>
    <xf numFmtId="0" fontId="6" fillId="0" borderId="10" xfId="56" applyFont="1" applyBorder="1">
      <alignment/>
      <protection/>
    </xf>
    <xf numFmtId="0" fontId="6" fillId="0" borderId="12" xfId="56" applyFont="1" applyBorder="1">
      <alignment/>
      <protection/>
    </xf>
    <xf numFmtId="0" fontId="6" fillId="0" borderId="0" xfId="56" applyFont="1" applyFill="1" applyBorder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2" xfId="56" applyFont="1" applyFill="1" applyBorder="1">
      <alignment/>
      <protection/>
    </xf>
    <xf numFmtId="164" fontId="2" fillId="0" borderId="12" xfId="56" applyNumberFormat="1" applyFont="1" applyFill="1" applyBorder="1">
      <alignment/>
      <protection/>
    </xf>
    <xf numFmtId="3" fontId="2" fillId="0" borderId="12" xfId="56" applyNumberFormat="1" applyFont="1" applyFill="1" applyBorder="1">
      <alignment/>
      <protection/>
    </xf>
    <xf numFmtId="165" fontId="2" fillId="0" borderId="12" xfId="56" applyNumberFormat="1" applyFont="1" applyFill="1" applyBorder="1">
      <alignment/>
      <protection/>
    </xf>
    <xf numFmtId="0" fontId="2" fillId="0" borderId="12" xfId="56" applyFont="1" applyFill="1" applyBorder="1">
      <alignment/>
      <protection/>
    </xf>
    <xf numFmtId="0" fontId="9" fillId="0" borderId="12" xfId="56" applyFont="1" applyBorder="1" applyAlignment="1">
      <alignment horizontal="center" wrapText="1"/>
      <protection/>
    </xf>
    <xf numFmtId="0" fontId="2" fillId="0" borderId="0" xfId="56" applyBorder="1" applyAlignment="1">
      <alignment horizontal="center" wrapText="1"/>
      <protection/>
    </xf>
    <xf numFmtId="0" fontId="2" fillId="0" borderId="0" xfId="56" applyBorder="1">
      <alignment/>
      <protection/>
    </xf>
    <xf numFmtId="164" fontId="2" fillId="0" borderId="0" xfId="56" applyNumberFormat="1" applyBorder="1">
      <alignment/>
      <protection/>
    </xf>
    <xf numFmtId="0" fontId="0" fillId="0" borderId="0" xfId="0" applyBorder="1" applyAlignment="1">
      <alignment/>
    </xf>
    <xf numFmtId="164" fontId="6" fillId="0" borderId="12" xfId="56" applyNumberFormat="1" applyFont="1" applyBorder="1">
      <alignment/>
      <protection/>
    </xf>
    <xf numFmtId="3" fontId="6" fillId="0" borderId="12" xfId="56" applyNumberFormat="1" applyFont="1" applyBorder="1">
      <alignment/>
      <protection/>
    </xf>
    <xf numFmtId="165" fontId="6" fillId="0" borderId="12" xfId="56" applyNumberFormat="1" applyFont="1" applyBorder="1">
      <alignment/>
      <protection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49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4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Font="1">
      <alignment/>
      <protection/>
    </xf>
    <xf numFmtId="0" fontId="4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2.7109375" style="0" customWidth="1"/>
    <col min="2" max="2" width="13.28125" style="0" customWidth="1"/>
    <col min="3" max="4" width="12.7109375" style="0" customWidth="1"/>
    <col min="5" max="5" width="12.8515625" style="0" customWidth="1"/>
    <col min="6" max="6" width="12.7109375" style="0" customWidth="1"/>
    <col min="7" max="8" width="15.7109375" style="0" customWidth="1"/>
    <col min="9" max="9" width="20.57421875" style="0" customWidth="1"/>
    <col min="10" max="10" width="4.8515625" style="0" customWidth="1"/>
    <col min="11" max="11" width="9.140625" style="0" hidden="1" customWidth="1"/>
  </cols>
  <sheetData>
    <row r="1" ht="15">
      <c r="H1" s="25"/>
    </row>
    <row r="2" spans="1:11" ht="18" customHeight="1">
      <c r="A2" s="31" t="s">
        <v>21</v>
      </c>
      <c r="B2" s="32"/>
      <c r="C2" s="32"/>
      <c r="D2" s="32"/>
      <c r="E2" s="32"/>
      <c r="F2" s="32"/>
      <c r="G2" s="32"/>
      <c r="H2" s="32"/>
      <c r="I2" s="22"/>
      <c r="J2" s="1"/>
      <c r="K2" s="1"/>
    </row>
    <row r="3" spans="1:9" ht="18.75" customHeight="1">
      <c r="A3" s="30" t="s">
        <v>22</v>
      </c>
      <c r="B3" s="30"/>
      <c r="C3" s="30"/>
      <c r="D3" s="30"/>
      <c r="E3" s="30"/>
      <c r="F3" s="30"/>
      <c r="G3" s="30"/>
      <c r="H3" s="30"/>
      <c r="I3" s="23"/>
    </row>
    <row r="4" spans="1:11" ht="24" customHeight="1">
      <c r="A4" s="29"/>
      <c r="B4" s="29"/>
      <c r="C4" s="29"/>
      <c r="D4" s="29"/>
      <c r="E4" s="29"/>
      <c r="F4" s="29"/>
      <c r="G4" s="29"/>
      <c r="H4" s="29"/>
      <c r="I4" s="24"/>
      <c r="J4" s="1"/>
      <c r="K4" s="1"/>
    </row>
    <row r="5" spans="1:11" ht="78" customHeight="1">
      <c r="A5" s="10" t="s">
        <v>0</v>
      </c>
      <c r="B5" s="21" t="s">
        <v>7</v>
      </c>
      <c r="C5" s="10" t="s">
        <v>8</v>
      </c>
      <c r="D5" s="10" t="s">
        <v>9</v>
      </c>
      <c r="E5" s="21" t="s">
        <v>10</v>
      </c>
      <c r="F5" s="10" t="s">
        <v>17</v>
      </c>
      <c r="G5" s="10" t="s">
        <v>19</v>
      </c>
      <c r="H5" s="10" t="s">
        <v>20</v>
      </c>
      <c r="I5" s="4"/>
      <c r="J5" s="3"/>
      <c r="K5" s="3"/>
    </row>
    <row r="6" spans="1:11" ht="15">
      <c r="A6" s="11"/>
      <c r="B6" s="2"/>
      <c r="C6" s="2"/>
      <c r="D6" s="2"/>
      <c r="E6" s="2"/>
      <c r="F6" s="2"/>
      <c r="G6" s="2"/>
      <c r="H6" s="6"/>
      <c r="I6" s="4"/>
      <c r="J6" s="1"/>
      <c r="K6" s="1"/>
    </row>
    <row r="7" spans="1:11" ht="15">
      <c r="A7" s="12" t="s">
        <v>1</v>
      </c>
      <c r="B7" s="7">
        <v>81601</v>
      </c>
      <c r="C7" s="8">
        <v>45829</v>
      </c>
      <c r="D7" s="9">
        <f aca="true" t="shared" si="0" ref="D7:D12">B7/C7</f>
        <v>1.7805537978136114</v>
      </c>
      <c r="E7" s="6"/>
      <c r="F7" s="8">
        <v>7675</v>
      </c>
      <c r="G7" s="7">
        <f aca="true" t="shared" si="1" ref="G7:G12">D7*F7</f>
        <v>13665.750398219468</v>
      </c>
      <c r="H7" s="7">
        <f aca="true" t="shared" si="2" ref="H7:H12">G7*0.7</f>
        <v>9566.025278753626</v>
      </c>
      <c r="I7" s="4"/>
      <c r="J7" s="1"/>
      <c r="K7" s="1"/>
    </row>
    <row r="8" spans="1:11" ht="15">
      <c r="A8" s="12" t="s">
        <v>2</v>
      </c>
      <c r="B8" s="7">
        <v>237543</v>
      </c>
      <c r="C8" s="8">
        <v>81262</v>
      </c>
      <c r="D8" s="9">
        <f t="shared" si="0"/>
        <v>2.9231744234697645</v>
      </c>
      <c r="E8" s="6"/>
      <c r="F8" s="8">
        <v>25263</v>
      </c>
      <c r="G8" s="7">
        <f t="shared" si="1"/>
        <v>73848.15546011666</v>
      </c>
      <c r="H8" s="7">
        <f t="shared" si="2"/>
        <v>51693.70882208166</v>
      </c>
      <c r="I8" s="4"/>
      <c r="J8" s="1"/>
      <c r="K8" s="1"/>
    </row>
    <row r="9" spans="1:11" ht="15">
      <c r="A9" s="12" t="s">
        <v>3</v>
      </c>
      <c r="B9" s="7">
        <v>1054342</v>
      </c>
      <c r="C9" s="8">
        <v>215229</v>
      </c>
      <c r="D9" s="9">
        <f t="shared" si="0"/>
        <v>4.898698595449498</v>
      </c>
      <c r="E9" s="6"/>
      <c r="F9" s="8">
        <v>16880</v>
      </c>
      <c r="G9" s="7">
        <f t="shared" si="1"/>
        <v>82690.03229118753</v>
      </c>
      <c r="H9" s="7">
        <f t="shared" si="2"/>
        <v>57883.02260383126</v>
      </c>
      <c r="I9" s="5"/>
      <c r="J9" s="1"/>
      <c r="K9" s="1"/>
    </row>
    <row r="10" spans="1:11" ht="15">
      <c r="A10" s="12" t="s">
        <v>4</v>
      </c>
      <c r="B10" s="7">
        <v>144462</v>
      </c>
      <c r="C10" s="8">
        <v>73525</v>
      </c>
      <c r="D10" s="9">
        <f>B10/C10</f>
        <v>1.964801088065284</v>
      </c>
      <c r="E10" s="6"/>
      <c r="F10" s="8">
        <v>28014</v>
      </c>
      <c r="G10" s="7">
        <f t="shared" si="1"/>
        <v>55041.93768106087</v>
      </c>
      <c r="H10" s="7">
        <f t="shared" si="2"/>
        <v>38529.3563767426</v>
      </c>
      <c r="I10" s="4"/>
      <c r="J10" s="1"/>
      <c r="K10" s="1"/>
    </row>
    <row r="11" spans="1:11" ht="15">
      <c r="A11" s="12" t="s">
        <v>5</v>
      </c>
      <c r="B11" s="7">
        <v>258619</v>
      </c>
      <c r="C11" s="8">
        <v>80543</v>
      </c>
      <c r="D11" s="9">
        <f t="shared" si="0"/>
        <v>3.2109432228747377</v>
      </c>
      <c r="E11" s="6"/>
      <c r="F11" s="8">
        <v>33238</v>
      </c>
      <c r="G11" s="7">
        <f t="shared" si="1"/>
        <v>106725.33084191053</v>
      </c>
      <c r="H11" s="7">
        <f t="shared" si="2"/>
        <v>74707.73158933736</v>
      </c>
      <c r="I11" s="4"/>
      <c r="J11" s="1"/>
      <c r="K11" s="1"/>
    </row>
    <row r="12" spans="1:11" ht="15">
      <c r="A12" s="16" t="s">
        <v>16</v>
      </c>
      <c r="B12" s="17">
        <v>307150</v>
      </c>
      <c r="C12" s="18">
        <v>85126</v>
      </c>
      <c r="D12" s="19">
        <f t="shared" si="0"/>
        <v>3.608180814322299</v>
      </c>
      <c r="E12" s="20"/>
      <c r="F12" s="18">
        <v>29240</v>
      </c>
      <c r="G12" s="17">
        <f t="shared" si="1"/>
        <v>105503.20701078401</v>
      </c>
      <c r="H12" s="17">
        <f t="shared" si="2"/>
        <v>73852.2449075488</v>
      </c>
      <c r="J12" s="1"/>
      <c r="K12" s="1"/>
    </row>
    <row r="13" spans="1:11" ht="15">
      <c r="A13" s="12"/>
      <c r="B13" s="7"/>
      <c r="C13" s="8"/>
      <c r="D13" s="9"/>
      <c r="E13" s="6"/>
      <c r="F13" s="8"/>
      <c r="G13" s="7"/>
      <c r="H13" s="7"/>
      <c r="J13" s="1"/>
      <c r="K13" s="1"/>
    </row>
    <row r="14" spans="1:11" ht="15">
      <c r="A14" s="12" t="s">
        <v>6</v>
      </c>
      <c r="B14" s="26">
        <f>SUM(B7:B13)</f>
        <v>2083717</v>
      </c>
      <c r="C14" s="27">
        <f>SUM(C7:C13)</f>
        <v>581514</v>
      </c>
      <c r="D14" s="28">
        <f>B14/C14</f>
        <v>3.5832619678975917</v>
      </c>
      <c r="E14" s="28">
        <f>AVERAGE(D7:D12)</f>
        <v>3.0643919903325325</v>
      </c>
      <c r="F14" s="27">
        <f>SUM(F7:F12)</f>
        <v>140310</v>
      </c>
      <c r="G14" s="26">
        <f>SUM(G7:G12)</f>
        <v>437474.41368327907</v>
      </c>
      <c r="H14" s="26">
        <f>SUM(H7:H12)</f>
        <v>306232.08957829524</v>
      </c>
      <c r="I14" s="1"/>
      <c r="J14" s="1"/>
      <c r="K14" s="1"/>
    </row>
    <row r="15" ht="15">
      <c r="I15" s="14"/>
    </row>
    <row r="16" ht="15">
      <c r="A16" s="13" t="s">
        <v>11</v>
      </c>
    </row>
    <row r="17" spans="1:11" ht="15">
      <c r="A17" s="37" t="s">
        <v>23</v>
      </c>
      <c r="B17" s="38"/>
      <c r="C17" s="38"/>
      <c r="D17" s="38"/>
      <c r="E17" s="38"/>
      <c r="F17" s="38"/>
      <c r="G17" s="38"/>
      <c r="H17" s="38"/>
      <c r="I17" s="1"/>
      <c r="J17" s="1"/>
      <c r="K17" s="1"/>
    </row>
    <row r="18" spans="1:8" ht="15">
      <c r="A18" s="39" t="s">
        <v>24</v>
      </c>
      <c r="B18" s="39"/>
      <c r="C18" s="39"/>
      <c r="D18" s="39"/>
      <c r="E18" s="39"/>
      <c r="F18" s="39"/>
      <c r="G18" s="39"/>
      <c r="H18" s="14"/>
    </row>
    <row r="19" ht="15">
      <c r="I19" s="1"/>
    </row>
    <row r="20" spans="1:11" ht="15">
      <c r="A20" s="36" t="s">
        <v>12</v>
      </c>
      <c r="B20" s="36"/>
      <c r="C20" s="36"/>
      <c r="D20" s="1"/>
      <c r="E20" s="1"/>
      <c r="F20" s="1"/>
      <c r="G20" s="1"/>
      <c r="H20" s="1"/>
      <c r="I20" s="1"/>
      <c r="J20" s="1"/>
      <c r="K20" s="1"/>
    </row>
    <row r="21" spans="1:8" ht="15" customHeight="1">
      <c r="A21" s="33" t="s">
        <v>18</v>
      </c>
      <c r="B21" s="33"/>
      <c r="C21" s="33"/>
      <c r="D21" s="33"/>
      <c r="E21" s="33"/>
      <c r="F21" s="33"/>
      <c r="G21" s="33"/>
      <c r="H21" s="33"/>
    </row>
    <row r="22" spans="1:11" ht="15">
      <c r="A22" s="34" t="s">
        <v>13</v>
      </c>
      <c r="B22" s="34"/>
      <c r="C22" s="34"/>
      <c r="D22" s="34"/>
      <c r="E22" s="34"/>
      <c r="F22" s="34"/>
      <c r="G22" s="34"/>
      <c r="H22" s="34"/>
      <c r="J22" s="1"/>
      <c r="K22" s="1"/>
    </row>
    <row r="23" spans="1:11" ht="15">
      <c r="A23" s="35" t="s">
        <v>14</v>
      </c>
      <c r="B23" s="35"/>
      <c r="C23" s="35"/>
      <c r="D23" s="35"/>
      <c r="E23" s="35"/>
      <c r="F23" s="35"/>
      <c r="G23" s="35"/>
      <c r="H23" s="35"/>
      <c r="J23" s="1"/>
      <c r="K23" s="1"/>
    </row>
    <row r="27" ht="15">
      <c r="A27" s="15" t="s">
        <v>15</v>
      </c>
    </row>
  </sheetData>
  <sheetProtection/>
  <mergeCells count="9">
    <mergeCell ref="A4:H4"/>
    <mergeCell ref="A3:H3"/>
    <mergeCell ref="A2:H2"/>
    <mergeCell ref="A21:H21"/>
    <mergeCell ref="A22:H22"/>
    <mergeCell ref="A23:H23"/>
    <mergeCell ref="A20:C20"/>
    <mergeCell ref="A17:H17"/>
    <mergeCell ref="A18:G1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scacbecker</dc:creator>
  <cp:keywords/>
  <dc:description/>
  <cp:lastModifiedBy>SCLS</cp:lastModifiedBy>
  <cp:lastPrinted>2012-03-20T19:38:22Z</cp:lastPrinted>
  <dcterms:created xsi:type="dcterms:W3CDTF">2011-03-07T20:46:25Z</dcterms:created>
  <dcterms:modified xsi:type="dcterms:W3CDTF">2012-04-12T20:52:39Z</dcterms:modified>
  <cp:category/>
  <cp:version/>
  <cp:contentType/>
  <cp:contentStatus/>
</cp:coreProperties>
</file>