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90" windowHeight="11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<sst xmlns="http://schemas.openxmlformats.org/spreadsheetml/2006/main" count="29" uniqueCount="29">
  <si>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Library</t>
  </si>
  <si>
    <t>TOTALS</t>
  </si>
  <si>
    <t>2011 Operational Expenditures*</t>
  </si>
  <si>
    <t>2011 Total Circulation</t>
  </si>
  <si>
    <t>2011 Expenditures divided by Circulation</t>
  </si>
  <si>
    <t>County Average
2011 (Expenditures Divided by Circulation)</t>
  </si>
  <si>
    <t>NOTES:</t>
  </si>
  <si>
    <t>3) 100% Reimbursement funding level then divided by 70% (minimum level of funding mandated by Wisc. Statutes s.43.12)</t>
  </si>
  <si>
    <t>1) Divide Operational Expenditures by Total Circulation (the resulting full decimal number is "behind the scenes" &amp; used to calculate totals)</t>
  </si>
  <si>
    <t>100% Reimbursement to be paid in 2013</t>
  </si>
  <si>
    <r>
      <t xml:space="preserve">70% Reimbursement  </t>
    </r>
    <r>
      <rPr>
        <i/>
        <sz val="10"/>
        <rFont val="Arial"/>
        <family val="2"/>
      </rPr>
      <t xml:space="preserve">(minimum level) </t>
    </r>
    <r>
      <rPr>
        <b/>
        <sz val="10"/>
        <rFont val="Arial"/>
        <family val="2"/>
      </rPr>
      <t>to be paid in 2013</t>
    </r>
  </si>
  <si>
    <t xml:space="preserve"> based on Wisconsin Statutes, s.43.12 (1)</t>
  </si>
  <si>
    <t>2013 SCLS Libraries - County Reimbursement Funding - SAUK COUNTY</t>
  </si>
  <si>
    <t>Baraboo</t>
  </si>
  <si>
    <t>LaValle</t>
  </si>
  <si>
    <t>North Freedom</t>
  </si>
  <si>
    <t>Plain</t>
  </si>
  <si>
    <t>Prairie du Sac</t>
  </si>
  <si>
    <t>Reedsburg</t>
  </si>
  <si>
    <t>Rock Springs</t>
  </si>
  <si>
    <t>Sauk City</t>
  </si>
  <si>
    <t>Spring Green</t>
  </si>
  <si>
    <r>
      <t>*</t>
    </r>
    <r>
      <rPr>
        <sz val="10"/>
        <color indexed="8"/>
        <rFont val="Arial"/>
        <family val="2"/>
      </rPr>
      <t>* Wisconsin Dells  has territory located in both Columbia &amp; Sauk Counties</t>
    </r>
  </si>
  <si>
    <t>Calculations for Sauk County Library Funding:</t>
  </si>
  <si>
    <t>2) Multiply this "Expenditures divided by Circulation" by the Library's Circulation to Sauk County Residents w/o a Library</t>
  </si>
  <si>
    <r>
      <rPr>
        <b/>
        <sz val="9"/>
        <rFont val="Arial"/>
        <family val="2"/>
      </rPr>
      <t>2011 Circulation to Sauk County Residents w/o 
 a library</t>
    </r>
    <r>
      <rPr>
        <b/>
        <sz val="10"/>
        <rFont val="Arial"/>
        <family val="2"/>
      </rPr>
      <t xml:space="preserve"> </t>
    </r>
  </si>
  <si>
    <t xml:space="preserve">* Operational Expenditures include all sources of income (village/city, county, gifts, grants, etc.) but exclude Federal funds. </t>
  </si>
  <si>
    <t>Wisconsin Dells**</t>
  </si>
  <si>
    <t>SCLS - DAW  5/7//12 - corrected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</si>
</sst>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"/>
    <numFmt numFmtId="167" formatCode="[$-409]dddd\,\ mmmm\ dd\,\ yyyy"/>
    <numFmt numFmtId="168" formatCode="[$-409]h:mm:ss\ AM/PM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i/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i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58">
      <alignment/>
      <protection/>
    </xf>
    <xf numFmtId="0" fontId="2" fillId="0" borderId="10" xfId="58" applyBorder="1">
      <alignment/>
      <protection/>
    </xf>
    <xf numFmtId="0" fontId="2" fillId="0" borderId="0" xfId="58" applyAlignment="1">
      <alignment horizontal="center" wrapText="1"/>
      <protection/>
    </xf>
    <xf numFmtId="164" fontId="2" fillId="0" borderId="11" xfId="58" applyNumberFormat="1" applyBorder="1">
      <alignment/>
      <protection/>
    </xf>
    <xf numFmtId="164" fontId="3" fillId="0" borderId="11" xfId="58" applyNumberFormat="1" applyFont="1" applyFill="1" applyBorder="1">
      <alignment/>
      <protection/>
    </xf>
    <xf numFmtId="0" fontId="2" fillId="0" borderId="12" xfId="58" applyBorder="1">
      <alignment/>
      <protection/>
    </xf>
    <xf numFmtId="164" fontId="2" fillId="0" borderId="12" xfId="58" applyNumberFormat="1" applyBorder="1">
      <alignment/>
      <protection/>
    </xf>
    <xf numFmtId="3" fontId="2" fillId="0" borderId="12" xfId="58" applyNumberFormat="1" applyBorder="1">
      <alignment/>
      <protection/>
    </xf>
    <xf numFmtId="165" fontId="2" fillId="0" borderId="12" xfId="58" applyNumberFormat="1" applyBorder="1">
      <alignment/>
      <protection/>
    </xf>
    <xf numFmtId="0" fontId="6" fillId="0" borderId="12" xfId="58" applyFont="1" applyBorder="1" applyAlignment="1">
      <alignment horizontal="center" wrapText="1"/>
      <protection/>
    </xf>
    <xf numFmtId="0" fontId="6" fillId="0" borderId="10" xfId="58" applyFont="1" applyBorder="1">
      <alignment/>
      <protection/>
    </xf>
    <xf numFmtId="0" fontId="6" fillId="0" borderId="12" xfId="58" applyFont="1" applyBorder="1">
      <alignment/>
      <protection/>
    </xf>
    <xf numFmtId="0" fontId="6" fillId="0" borderId="0" xfId="58" applyFont="1" applyFill="1" applyBorder="1">
      <alignment/>
      <protection/>
    </xf>
    <xf numFmtId="0" fontId="51" fillId="0" borderId="0" xfId="0" applyFont="1" applyAlignment="1">
      <alignment/>
    </xf>
    <xf numFmtId="0" fontId="6" fillId="0" borderId="12" xfId="58" applyFont="1" applyFill="1" applyBorder="1">
      <alignment/>
      <protection/>
    </xf>
    <xf numFmtId="164" fontId="2" fillId="0" borderId="12" xfId="58" applyNumberFormat="1" applyFont="1" applyFill="1" applyBorder="1">
      <alignment/>
      <protection/>
    </xf>
    <xf numFmtId="3" fontId="2" fillId="0" borderId="12" xfId="58" applyNumberFormat="1" applyFont="1" applyFill="1" applyBorder="1">
      <alignment/>
      <protection/>
    </xf>
    <xf numFmtId="165" fontId="2" fillId="0" borderId="12" xfId="58" applyNumberFormat="1" applyFont="1" applyFill="1" applyBorder="1">
      <alignment/>
      <protection/>
    </xf>
    <xf numFmtId="0" fontId="2" fillId="0" borderId="12" xfId="58" applyFont="1" applyFill="1" applyBorder="1">
      <alignment/>
      <protection/>
    </xf>
    <xf numFmtId="0" fontId="8" fillId="0" borderId="12" xfId="58" applyFont="1" applyBorder="1" applyAlignment="1">
      <alignment horizontal="center" wrapText="1"/>
      <protection/>
    </xf>
    <xf numFmtId="0" fontId="2" fillId="0" borderId="0" xfId="58" applyBorder="1" applyAlignment="1">
      <alignment horizontal="center" wrapText="1"/>
      <protection/>
    </xf>
    <xf numFmtId="0" fontId="2" fillId="0" borderId="0" xfId="58" applyBorder="1">
      <alignment/>
      <protection/>
    </xf>
    <xf numFmtId="164" fontId="2" fillId="0" borderId="0" xfId="58" applyNumberFormat="1" applyBorder="1">
      <alignment/>
      <protection/>
    </xf>
    <xf numFmtId="0" fontId="0" fillId="0" borderId="0" xfId="0" applyBorder="1" applyAlignment="1">
      <alignment/>
    </xf>
    <xf numFmtId="164" fontId="6" fillId="0" borderId="12" xfId="58" applyNumberFormat="1" applyFont="1" applyBorder="1">
      <alignment/>
      <protection/>
    </xf>
    <xf numFmtId="3" fontId="6" fillId="0" borderId="12" xfId="58" applyNumberFormat="1" applyFont="1" applyBorder="1">
      <alignment/>
      <protection/>
    </xf>
    <xf numFmtId="165" fontId="6" fillId="0" borderId="12" xfId="58" applyNumberFormat="1" applyFont="1" applyBorder="1">
      <alignment/>
      <protection/>
    </xf>
    <xf numFmtId="0" fontId="52" fillId="0" borderId="0" xfId="0" applyFont="1" applyAlignment="1">
      <alignment/>
    </xf>
    <xf numFmtId="49" fontId="7" fillId="0" borderId="0" xfId="58" applyNumberFormat="1" applyFont="1">
      <alignment/>
      <protection/>
    </xf>
    <xf numFmtId="0" fontId="7" fillId="0" borderId="0" xfId="58" applyFont="1">
      <alignment/>
      <protection/>
    </xf>
    <xf numFmtId="0" fontId="4" fillId="0" borderId="0" xfId="58" applyFont="1">
      <alignment/>
      <protection/>
    </xf>
    <xf numFmtId="164" fontId="2" fillId="0" borderId="12" xfId="58" applyNumberFormat="1" applyFont="1" applyBorder="1">
      <alignment/>
      <protection/>
    </xf>
    <xf numFmtId="3" fontId="2" fillId="0" borderId="12" xfId="58" applyNumberFormat="1" applyFont="1" applyBorder="1">
      <alignment/>
      <protection/>
    </xf>
    <xf numFmtId="165" fontId="2" fillId="0" borderId="12" xfId="58" applyNumberFormat="1" applyFont="1" applyBorder="1">
      <alignment/>
      <protection/>
    </xf>
    <xf numFmtId="0" fontId="2" fillId="0" borderId="12" xfId="58" applyFont="1" applyBorder="1">
      <alignment/>
      <protection/>
    </xf>
    <xf numFmtId="164" fontId="2" fillId="0" borderId="12" xfId="58" applyNumberFormat="1" applyFont="1" applyFill="1" applyBorder="1">
      <alignment/>
      <protection/>
    </xf>
    <xf numFmtId="3" fontId="2" fillId="0" borderId="12" xfId="58" applyNumberFormat="1" applyFont="1" applyFill="1" applyBorder="1">
      <alignment/>
      <protection/>
    </xf>
    <xf numFmtId="165" fontId="2" fillId="0" borderId="12" xfId="58" applyNumberFormat="1" applyFont="1" applyFill="1" applyBorder="1">
      <alignment/>
      <protection/>
    </xf>
    <xf numFmtId="0" fontId="2" fillId="0" borderId="12" xfId="58" applyFont="1" applyFill="1" applyBorder="1">
      <alignment/>
      <protection/>
    </xf>
    <xf numFmtId="0" fontId="0" fillId="0" borderId="0" xfId="0" applyBorder="1" applyAlignment="1">
      <alignment/>
    </xf>
    <xf numFmtId="0" fontId="53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2" fillId="0" borderId="0" xfId="58" applyFont="1">
      <alignment/>
      <protection/>
    </xf>
    <xf numFmtId="0" fontId="56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G16" sqref="G16"/>
    </sheetView>
  </sheetViews>
  <sheetFormatPr defaultColWidth="9.140625" defaultRowHeight="15"/>
  <cols>
    <col min="1" max="1" width="16.7109375" style="0" customWidth="1"/>
    <col min="2" max="2" width="12.7109375" style="0" customWidth="1"/>
    <col min="3" max="3" width="11.7109375" style="0" customWidth="1"/>
    <col min="4" max="4" width="12.7109375" style="0" customWidth="1"/>
    <col min="5" max="5" width="12.8515625" style="0" customWidth="1"/>
    <col min="6" max="6" width="12.7109375" style="0" customWidth="1"/>
    <col min="7" max="8" width="15.7109375" style="0" customWidth="1"/>
    <col min="9" max="9" width="10.7109375" style="0" customWidth="1"/>
    <col min="10" max="10" width="4.8515625" style="0" customWidth="1"/>
    <col min="11" max="11" width="9.140625" style="0" hidden="1" customWidth="1"/>
  </cols>
  <sheetData>
    <row r="1" ht="15">
      <c r="H1" s="24"/>
    </row>
    <row r="2" spans="1:11" ht="18" customHeight="1">
      <c r="A2" s="42" t="s">
        <v>12</v>
      </c>
      <c r="B2" s="43"/>
      <c r="C2" s="43"/>
      <c r="D2" s="43"/>
      <c r="E2" s="43"/>
      <c r="F2" s="43"/>
      <c r="G2" s="43"/>
      <c r="H2" s="43"/>
      <c r="I2" s="21"/>
      <c r="J2" s="1"/>
      <c r="K2" s="1"/>
    </row>
    <row r="3" spans="1:9" ht="18.75" customHeight="1">
      <c r="A3" s="41" t="s">
        <v>11</v>
      </c>
      <c r="B3" s="41"/>
      <c r="C3" s="41"/>
      <c r="D3" s="41"/>
      <c r="E3" s="41"/>
      <c r="F3" s="41"/>
      <c r="G3" s="41"/>
      <c r="H3" s="41"/>
      <c r="I3" s="22"/>
    </row>
    <row r="4" spans="1:11" ht="24" customHeight="1">
      <c r="A4" s="40"/>
      <c r="B4" s="40"/>
      <c r="C4" s="40"/>
      <c r="D4" s="40"/>
      <c r="E4" s="40"/>
      <c r="F4" s="40"/>
      <c r="G4" s="40"/>
      <c r="H4" s="40"/>
      <c r="I4" s="23"/>
      <c r="J4" s="1"/>
      <c r="K4" s="1"/>
    </row>
    <row r="5" spans="1:11" ht="78" customHeight="1">
      <c r="A5" s="10" t="s">
        <v>0</v>
      </c>
      <c r="B5" s="20" t="s">
        <v>2</v>
      </c>
      <c r="C5" s="10" t="s">
        <v>3</v>
      </c>
      <c r="D5" s="10" t="s">
        <v>4</v>
      </c>
      <c r="E5" s="20" t="s">
        <v>5</v>
      </c>
      <c r="F5" s="10" t="s">
        <v>25</v>
      </c>
      <c r="G5" s="10" t="s">
        <v>9</v>
      </c>
      <c r="H5" s="10" t="s">
        <v>10</v>
      </c>
      <c r="I5" s="4"/>
      <c r="J5" s="3"/>
      <c r="K5" s="3"/>
    </row>
    <row r="6" spans="1:11" ht="15">
      <c r="A6" s="11"/>
      <c r="B6" s="2"/>
      <c r="C6" s="2"/>
      <c r="D6" s="2"/>
      <c r="E6" s="2"/>
      <c r="F6" s="2"/>
      <c r="G6" s="2"/>
      <c r="H6" s="6"/>
      <c r="I6" s="4"/>
      <c r="J6" s="1"/>
      <c r="K6" s="1"/>
    </row>
    <row r="7" spans="1:11" ht="15">
      <c r="A7" s="12" t="s">
        <v>13</v>
      </c>
      <c r="B7" s="7">
        <v>789336</v>
      </c>
      <c r="C7" s="8">
        <v>252460</v>
      </c>
      <c r="D7" s="9">
        <f aca="true" t="shared" si="0" ref="D7:D16">B7/C7</f>
        <v>3.126578467876099</v>
      </c>
      <c r="E7" s="6"/>
      <c r="F7" s="8">
        <v>72846</v>
      </c>
      <c r="G7" s="7">
        <f aca="true" t="shared" si="1" ref="G7:G13">D7*F7</f>
        <v>227758.7350709023</v>
      </c>
      <c r="H7" s="7">
        <f aca="true" t="shared" si="2" ref="H7:H13">G7*0.7</f>
        <v>159431.1145496316</v>
      </c>
      <c r="I7" s="4"/>
      <c r="J7" s="1"/>
      <c r="K7" s="1"/>
    </row>
    <row r="8" spans="1:11" ht="15">
      <c r="A8" s="12" t="s">
        <v>14</v>
      </c>
      <c r="B8" s="32">
        <v>25303</v>
      </c>
      <c r="C8" s="33">
        <v>11331</v>
      </c>
      <c r="D8" s="34">
        <f t="shared" si="0"/>
        <v>2.233077398287883</v>
      </c>
      <c r="E8" s="35"/>
      <c r="F8" s="33">
        <v>8055</v>
      </c>
      <c r="G8" s="32">
        <f>D8*F8</f>
        <v>17987.438443208895</v>
      </c>
      <c r="H8" s="32">
        <f>G8*0.7</f>
        <v>12591.206910246226</v>
      </c>
      <c r="I8" s="4"/>
      <c r="J8" s="1"/>
      <c r="K8" s="1"/>
    </row>
    <row r="9" spans="1:11" ht="15">
      <c r="A9" s="12" t="s">
        <v>15</v>
      </c>
      <c r="B9" s="7">
        <v>41624</v>
      </c>
      <c r="C9" s="8">
        <v>19033</v>
      </c>
      <c r="D9" s="9">
        <f t="shared" si="0"/>
        <v>2.1869384752797774</v>
      </c>
      <c r="E9" s="6"/>
      <c r="F9" s="8">
        <v>8484</v>
      </c>
      <c r="G9" s="7">
        <f t="shared" si="1"/>
        <v>18553.986024273632</v>
      </c>
      <c r="H9" s="7">
        <f t="shared" si="2"/>
        <v>12987.790216991541</v>
      </c>
      <c r="I9" s="5"/>
      <c r="J9" s="1"/>
      <c r="K9" s="1"/>
    </row>
    <row r="10" spans="1:11" ht="15">
      <c r="A10" s="12" t="s">
        <v>16</v>
      </c>
      <c r="B10" s="7">
        <v>114821</v>
      </c>
      <c r="C10" s="8">
        <v>34837</v>
      </c>
      <c r="D10" s="9">
        <f t="shared" si="0"/>
        <v>3.2959497086431093</v>
      </c>
      <c r="E10" s="6"/>
      <c r="F10" s="8">
        <v>17454</v>
      </c>
      <c r="G10" s="7">
        <f t="shared" si="1"/>
        <v>57527.50621465683</v>
      </c>
      <c r="H10" s="7">
        <f t="shared" si="2"/>
        <v>40269.25435025978</v>
      </c>
      <c r="I10" s="4"/>
      <c r="J10" s="1"/>
      <c r="K10" s="1"/>
    </row>
    <row r="11" spans="1:11" ht="15">
      <c r="A11" s="12" t="s">
        <v>17</v>
      </c>
      <c r="B11" s="7">
        <v>345466</v>
      </c>
      <c r="C11" s="8">
        <v>140355</v>
      </c>
      <c r="D11" s="9">
        <f t="shared" si="0"/>
        <v>2.461372947169677</v>
      </c>
      <c r="E11" s="6"/>
      <c r="F11" s="8">
        <v>23867</v>
      </c>
      <c r="G11" s="7">
        <f t="shared" si="1"/>
        <v>58745.58813009867</v>
      </c>
      <c r="H11" s="7">
        <f t="shared" si="2"/>
        <v>41121.91169106907</v>
      </c>
      <c r="I11" s="4"/>
      <c r="J11" s="1"/>
      <c r="K11" s="1"/>
    </row>
    <row r="12" spans="1:11" ht="15">
      <c r="A12" s="15" t="s">
        <v>18</v>
      </c>
      <c r="B12" s="16">
        <v>648113</v>
      </c>
      <c r="C12" s="17">
        <v>293069</v>
      </c>
      <c r="D12" s="18">
        <f t="shared" si="0"/>
        <v>2.2114689714708824</v>
      </c>
      <c r="E12" s="19"/>
      <c r="F12" s="17">
        <v>102566</v>
      </c>
      <c r="G12" s="16">
        <f t="shared" si="1"/>
        <v>226821.52652788252</v>
      </c>
      <c r="H12" s="16">
        <f t="shared" si="2"/>
        <v>158775.06856951775</v>
      </c>
      <c r="J12" s="1"/>
      <c r="K12" s="1"/>
    </row>
    <row r="13" spans="1:11" ht="15">
      <c r="A13" s="15" t="s">
        <v>19</v>
      </c>
      <c r="B13" s="36">
        <v>43810</v>
      </c>
      <c r="C13" s="37">
        <v>14342</v>
      </c>
      <c r="D13" s="38">
        <f t="shared" si="0"/>
        <v>3.0546646213917166</v>
      </c>
      <c r="E13" s="39"/>
      <c r="F13" s="37">
        <v>4586</v>
      </c>
      <c r="G13" s="36">
        <f t="shared" si="1"/>
        <v>14008.691953702411</v>
      </c>
      <c r="H13" s="36">
        <f t="shared" si="2"/>
        <v>9806.084367591688</v>
      </c>
      <c r="J13" s="1"/>
      <c r="K13" s="1"/>
    </row>
    <row r="14" spans="1:11" ht="15">
      <c r="A14" s="15" t="s">
        <v>20</v>
      </c>
      <c r="B14" s="16">
        <v>352720</v>
      </c>
      <c r="C14" s="17">
        <v>139281</v>
      </c>
      <c r="D14" s="18">
        <f t="shared" si="0"/>
        <v>2.532434431114079</v>
      </c>
      <c r="E14" s="19"/>
      <c r="F14" s="17">
        <v>42607</v>
      </c>
      <c r="G14" s="16">
        <f>D14*F14</f>
        <v>107899.43380647757</v>
      </c>
      <c r="H14" s="16">
        <f>G14*0.7</f>
        <v>75529.6036645343</v>
      </c>
      <c r="I14" s="1"/>
      <c r="J14" s="1"/>
      <c r="K14" s="1"/>
    </row>
    <row r="15" spans="1:9" ht="15">
      <c r="A15" s="15" t="s">
        <v>21</v>
      </c>
      <c r="B15" s="16">
        <v>258452</v>
      </c>
      <c r="C15" s="17">
        <v>102217</v>
      </c>
      <c r="D15" s="18">
        <f t="shared" si="0"/>
        <v>2.5284639541367873</v>
      </c>
      <c r="E15" s="19"/>
      <c r="F15" s="17">
        <v>30339</v>
      </c>
      <c r="G15" s="16">
        <f>D15*F15</f>
        <v>76711.067904556</v>
      </c>
      <c r="H15" s="16">
        <f>G15*0.7</f>
        <v>53697.74753318919</v>
      </c>
      <c r="I15" s="14"/>
    </row>
    <row r="16" spans="1:8" ht="15">
      <c r="A16" s="15" t="s">
        <v>27</v>
      </c>
      <c r="B16" s="16">
        <v>550164</v>
      </c>
      <c r="C16" s="17">
        <v>103822</v>
      </c>
      <c r="D16" s="18">
        <f t="shared" si="0"/>
        <v>5.299108088844369</v>
      </c>
      <c r="E16" s="19"/>
      <c r="F16" s="17">
        <v>13291</v>
      </c>
      <c r="G16" s="16">
        <f>D16*F16</f>
        <v>70430.4456088305</v>
      </c>
      <c r="H16" s="16">
        <f>G16*0.7</f>
        <v>49301.31192618135</v>
      </c>
    </row>
    <row r="17" spans="1:11" ht="15">
      <c r="A17" s="12"/>
      <c r="B17" s="7"/>
      <c r="C17" s="8"/>
      <c r="D17" s="9"/>
      <c r="E17" s="6"/>
      <c r="F17" s="8"/>
      <c r="G17" s="7"/>
      <c r="H17" s="7"/>
      <c r="I17" s="1"/>
      <c r="J17" s="1"/>
      <c r="K17" s="1"/>
    </row>
    <row r="18" spans="1:8" ht="15">
      <c r="A18" s="12" t="s">
        <v>1</v>
      </c>
      <c r="B18" s="25">
        <f>SUM(B7:B17)</f>
        <v>3169809</v>
      </c>
      <c r="C18" s="26">
        <f>SUM(C7:C17)</f>
        <v>1110747</v>
      </c>
      <c r="D18" s="27">
        <f>B18/C18</f>
        <v>2.8537632782262747</v>
      </c>
      <c r="E18" s="27">
        <f>AVERAGE(D7:D16)</f>
        <v>2.8930057064214383</v>
      </c>
      <c r="F18" s="26">
        <f>SUM(F7:F17)</f>
        <v>324095</v>
      </c>
      <c r="G18" s="25">
        <f>SUM(G7:G17)</f>
        <v>876444.4196845894</v>
      </c>
      <c r="H18" s="25">
        <f>SUM(H7:H17)</f>
        <v>613511.0937792124</v>
      </c>
    </row>
    <row r="19" ht="15">
      <c r="I19" s="1"/>
    </row>
    <row r="20" spans="1:11" ht="15">
      <c r="A20" s="13" t="s">
        <v>6</v>
      </c>
      <c r="I20" s="1"/>
      <c r="J20" s="1"/>
      <c r="K20" s="1"/>
    </row>
    <row r="21" spans="1:8" ht="15" customHeight="1">
      <c r="A21" s="44" t="s">
        <v>26</v>
      </c>
      <c r="B21" s="44"/>
      <c r="C21" s="44"/>
      <c r="D21" s="44"/>
      <c r="E21" s="44"/>
      <c r="F21" s="44"/>
      <c r="G21" s="44"/>
      <c r="H21" s="44"/>
    </row>
    <row r="22" spans="1:11" ht="15">
      <c r="A22" s="14" t="s">
        <v>22</v>
      </c>
      <c r="B22" s="14"/>
      <c r="C22" s="14"/>
      <c r="D22" s="14"/>
      <c r="E22" s="14"/>
      <c r="F22" s="14"/>
      <c r="G22" s="14"/>
      <c r="H22" s="14"/>
      <c r="J22" s="1"/>
      <c r="K22" s="1"/>
    </row>
    <row r="23" spans="10:11" ht="15">
      <c r="J23" s="1"/>
      <c r="K23" s="1"/>
    </row>
    <row r="24" spans="1:8" ht="15">
      <c r="A24" s="31" t="s">
        <v>23</v>
      </c>
      <c r="B24" s="31"/>
      <c r="C24" s="31"/>
      <c r="D24" s="1"/>
      <c r="E24" s="1"/>
      <c r="F24" s="1"/>
      <c r="G24" s="1"/>
      <c r="H24" s="1"/>
    </row>
    <row r="25" spans="1:8" ht="15">
      <c r="A25" s="28" t="s">
        <v>8</v>
      </c>
      <c r="B25" s="28"/>
      <c r="C25" s="28"/>
      <c r="D25" s="28"/>
      <c r="E25" s="28"/>
      <c r="F25" s="28"/>
      <c r="G25" s="28"/>
      <c r="H25" s="28"/>
    </row>
    <row r="26" spans="1:8" ht="15">
      <c r="A26" s="29" t="s">
        <v>24</v>
      </c>
      <c r="B26" s="29"/>
      <c r="C26" s="29"/>
      <c r="D26" s="29"/>
      <c r="E26" s="29"/>
      <c r="F26" s="29"/>
      <c r="G26" s="29"/>
      <c r="H26" s="29"/>
    </row>
    <row r="27" spans="1:8" ht="15">
      <c r="A27" s="30" t="s">
        <v>7</v>
      </c>
      <c r="B27" s="30"/>
      <c r="C27" s="30"/>
      <c r="D27" s="30"/>
      <c r="E27" s="30"/>
      <c r="F27" s="30"/>
      <c r="G27" s="30"/>
      <c r="H27" s="30"/>
    </row>
    <row r="29" spans="1:2" ht="15">
      <c r="A29" s="45" t="s">
        <v>28</v>
      </c>
      <c r="B29" s="45"/>
    </row>
  </sheetData>
  <sheetProtection/>
  <mergeCells count="5">
    <mergeCell ref="A4:H4"/>
    <mergeCell ref="A3:H3"/>
    <mergeCell ref="A2:H2"/>
    <mergeCell ref="A21:H21"/>
    <mergeCell ref="A29:B29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scacbecker</dc:creator>
  <cp:keywords/>
  <dc:description/>
  <cp:lastModifiedBy>SCLS</cp:lastModifiedBy>
  <cp:lastPrinted>2012-03-20T22:17:23Z</cp:lastPrinted>
  <dcterms:created xsi:type="dcterms:W3CDTF">2011-03-07T20:46:25Z</dcterms:created>
  <dcterms:modified xsi:type="dcterms:W3CDTF">2012-05-23T16:18:58Z</dcterms:modified>
  <cp:category/>
  <cp:version/>
  <cp:contentType/>
  <cp:contentStatus/>
</cp:coreProperties>
</file>