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<sst xmlns="http://schemas.openxmlformats.org/spreadsheetml/2006/main" uniqueCount="123">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</sst>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44621.0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2961</v>
      </c>
      <c r="B10" s="10" t="n">
        <v>1844</v>
      </c>
      <c r="D10" s="19" t="s">
        <v>31</v>
      </c>
      <c r="E10" s="18" t="n">
        <v>16</v>
      </c>
      <c r="F10" s="19">
        <f ref="F10:G13" si="0" t="shared">A10</f>
        <v/>
      </c>
      <c r="G10" s="24">
        <f si="0" t="shared"/>
        <v/>
      </c>
      <c r="H10" s="18" t="n">
        <v>5070</v>
      </c>
      <c r="I10" s="18" t="n">
        <v>13138</v>
      </c>
      <c r="J10" s="18" t="n">
        <v>8859</v>
      </c>
      <c r="K10" s="20">
        <f ref="K10:K59" si="1" t="shared">(I10-J10)/J10</f>
        <v/>
      </c>
      <c r="L10" s="30">
        <f ref="L10:L59" si="2" t="shared">(H10-G10)/H10</f>
        <v/>
      </c>
      <c r="M10" s="18" t="n">
        <v>1806</v>
      </c>
      <c r="N10" s="20">
        <f ref="N10:N59" si="3" t="shared">M10/allholds</f>
        <v/>
      </c>
      <c r="O10" s="18" t="n">
        <v>1568</v>
      </c>
      <c r="P10" s="18" t="n">
        <v>4326</v>
      </c>
      <c r="Q10" s="19" t="n">
        <v>4003</v>
      </c>
      <c r="R10" s="20">
        <f ref="R10:R59" si="4" t="shared">(P10-Q10)/Q10</f>
        <v/>
      </c>
    </row>
    <row customHeight="1" ht="11.25" r="11" s="22" spans="1:1025">
      <c r="A11" s="10" t="n">
        <v>741</v>
      </c>
      <c r="B11" s="10" t="n">
        <v>549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1071</v>
      </c>
      <c r="I11" s="13" t="n">
        <v>3438</v>
      </c>
      <c r="J11" s="13" t="n">
        <v>2855</v>
      </c>
      <c r="K11" s="7">
        <f si="1" t="shared"/>
        <v/>
      </c>
      <c r="L11" s="29">
        <f si="2" t="shared"/>
        <v/>
      </c>
      <c r="M11" s="13" t="n">
        <v>441</v>
      </c>
      <c r="N11" s="7">
        <f si="3" t="shared"/>
        <v/>
      </c>
      <c r="O11" s="13" t="n">
        <v>392</v>
      </c>
      <c r="P11" s="13" t="n">
        <v>1147</v>
      </c>
      <c r="Q11" s="11" t="n">
        <v>848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5148</v>
      </c>
      <c r="B12" s="10" t="n">
        <v>5577</v>
      </c>
      <c r="D12" s="11" t="s">
        <v>33</v>
      </c>
      <c r="E12" s="13" t="n">
        <v>28</v>
      </c>
      <c r="F12" s="26">
        <f si="0" t="shared"/>
        <v/>
      </c>
      <c r="G12" s="27">
        <f si="0" t="shared"/>
        <v/>
      </c>
      <c r="H12" s="13" t="n">
        <v>15834</v>
      </c>
      <c r="I12" s="13" t="n">
        <v>41724</v>
      </c>
      <c r="J12" s="13" t="n">
        <v>34196</v>
      </c>
      <c r="K12" s="7">
        <f si="1" t="shared"/>
        <v/>
      </c>
      <c r="L12" s="31">
        <f si="2" t="shared"/>
        <v/>
      </c>
      <c r="M12" s="13" t="n">
        <v>5005</v>
      </c>
      <c r="N12" s="7">
        <f si="3" t="shared"/>
        <v/>
      </c>
      <c r="O12" s="13" t="n">
        <v>4542</v>
      </c>
      <c r="P12" s="13" t="n">
        <v>15052</v>
      </c>
      <c r="Q12" s="11" t="n">
        <v>17443</v>
      </c>
      <c r="R12" s="7">
        <f si="4" t="shared"/>
        <v/>
      </c>
    </row>
    <row customHeight="1" ht="11.25" r="13" s="22" spans="1:1025">
      <c r="A13" s="10" t="n">
        <v>1358</v>
      </c>
      <c r="B13" s="10" t="n">
        <v>1005</v>
      </c>
      <c r="D13" s="19" t="s">
        <v>34</v>
      </c>
      <c r="E13" s="18" t="n">
        <v>8</v>
      </c>
      <c r="F13" s="19">
        <f si="0" t="shared"/>
        <v/>
      </c>
      <c r="G13" s="24">
        <f si="0" t="shared"/>
        <v/>
      </c>
      <c r="H13" s="18" t="n">
        <v>2028</v>
      </c>
      <c r="I13" s="18" t="n">
        <v>4982</v>
      </c>
      <c r="J13" s="18" t="n">
        <v>3629</v>
      </c>
      <c r="K13" s="20">
        <f si="1" t="shared"/>
        <v/>
      </c>
      <c r="L13" s="30">
        <f si="2" t="shared"/>
        <v/>
      </c>
      <c r="M13" s="18" t="n">
        <v>815</v>
      </c>
      <c r="N13" s="20">
        <f si="3" t="shared"/>
        <v/>
      </c>
      <c r="O13" s="18" t="n">
        <v>753</v>
      </c>
      <c r="P13" s="18" t="n">
        <v>2271</v>
      </c>
      <c r="Q13" s="19" t="n">
        <v>1676</v>
      </c>
      <c r="R13" s="20">
        <f si="4" t="shared"/>
        <v/>
      </c>
    </row>
    <row customHeight="1" ht="11.25" r="14" s="22" spans="1:1025">
      <c r="A14" s="10" t="n">
        <v>1886</v>
      </c>
      <c r="B14" s="10" t="n">
        <v>1868</v>
      </c>
      <c r="D14" s="11" t="s">
        <v>35</v>
      </c>
      <c r="E14" s="13" t="n">
        <v>16</v>
      </c>
      <c r="F14" s="11">
        <f>A14</f>
        <v/>
      </c>
      <c r="G14" s="25">
        <f>B14</f>
        <v/>
      </c>
      <c r="H14" s="13" t="n">
        <v>5874</v>
      </c>
      <c r="I14" s="13" t="n">
        <v>15510</v>
      </c>
      <c r="J14" s="13" t="n">
        <v>8197</v>
      </c>
      <c r="K14" s="7">
        <f si="1" t="shared"/>
        <v/>
      </c>
      <c r="L14" s="29">
        <f si="2" t="shared"/>
        <v/>
      </c>
      <c r="M14" s="13" t="n">
        <v>1574</v>
      </c>
      <c r="N14" s="7">
        <f si="3" t="shared"/>
        <v/>
      </c>
      <c r="O14" s="13" t="n">
        <v>1362</v>
      </c>
      <c r="P14" s="13" t="n">
        <v>4580</v>
      </c>
      <c r="Q14" s="11" t="n">
        <v>5349</v>
      </c>
      <c r="R14" s="7">
        <f si="4" t="shared"/>
        <v/>
      </c>
    </row>
    <row customHeight="1" ht="11.25" r="15" s="22" spans="1:1025">
      <c r="A15" s="10" t="n">
        <v>2182</v>
      </c>
      <c r="B15" s="10" t="n">
        <v>2144</v>
      </c>
      <c r="D15" s="11" t="s">
        <v>36</v>
      </c>
      <c r="E15" s="13" t="n">
        <v>7</v>
      </c>
      <c r="F15" s="26">
        <f ref="F15:F48" si="5" t="shared">A15</f>
        <v/>
      </c>
      <c r="G15" s="27">
        <f ref="G15:G48" si="6" t="shared">B15</f>
        <v/>
      </c>
      <c r="H15" s="13" t="n">
        <v>4441</v>
      </c>
      <c r="I15" s="13" t="n">
        <v>11773</v>
      </c>
      <c r="J15" s="13" t="n">
        <v>6969</v>
      </c>
      <c r="K15" s="7">
        <f si="1" t="shared"/>
        <v/>
      </c>
      <c r="L15" s="31">
        <f si="2" t="shared"/>
        <v/>
      </c>
      <c r="M15" s="13" t="n">
        <v>1762</v>
      </c>
      <c r="N15" s="7">
        <f si="3" t="shared"/>
        <v/>
      </c>
      <c r="O15" s="13" t="n">
        <v>1667</v>
      </c>
      <c r="P15" s="13" t="n">
        <v>4795</v>
      </c>
      <c r="Q15" s="11" t="n">
        <v>4728</v>
      </c>
      <c r="R15" s="7">
        <f si="4" t="shared"/>
        <v/>
      </c>
    </row>
    <row customHeight="1" ht="11.25" r="16" s="22" spans="1:1025">
      <c r="A16" s="10" t="n">
        <v>2679</v>
      </c>
      <c r="B16" s="10" t="n">
        <v>1843</v>
      </c>
      <c r="D16" s="19" t="s">
        <v>37</v>
      </c>
      <c r="E16" s="18" t="n">
        <v>8</v>
      </c>
      <c r="F16" s="19">
        <f si="5" t="shared"/>
        <v/>
      </c>
      <c r="G16" s="24">
        <f si="6" t="shared"/>
        <v/>
      </c>
      <c r="H16" s="18" t="n">
        <v>4135</v>
      </c>
      <c r="I16" s="18" t="n">
        <v>11214</v>
      </c>
      <c r="J16" s="18" t="n">
        <v>7152</v>
      </c>
      <c r="K16" s="20">
        <f si="1" t="shared"/>
        <v/>
      </c>
      <c r="L16" s="30">
        <f si="2" t="shared"/>
        <v/>
      </c>
      <c r="M16" s="18" t="n">
        <v>1513</v>
      </c>
      <c r="N16" s="20">
        <f si="3" t="shared"/>
        <v/>
      </c>
      <c r="O16" s="18" t="n">
        <v>1353</v>
      </c>
      <c r="P16" s="18" t="n">
        <v>4548</v>
      </c>
      <c r="Q16" s="19" t="n">
        <v>4364</v>
      </c>
      <c r="R16" s="20">
        <f si="4" t="shared"/>
        <v/>
      </c>
    </row>
    <row customHeight="1" ht="11.25" r="17" s="22" spans="1:1025">
      <c r="A17" s="10" t="n">
        <v>670</v>
      </c>
      <c r="B17" s="10" t="n">
        <v>608</v>
      </c>
      <c r="D17" s="11" t="s">
        <v>38</v>
      </c>
      <c r="E17" s="13" t="n">
        <v>21</v>
      </c>
      <c r="F17" s="11">
        <f si="5" t="shared"/>
        <v/>
      </c>
      <c r="G17" s="25">
        <f si="6" t="shared"/>
        <v/>
      </c>
      <c r="H17" s="13" t="n">
        <v>1084</v>
      </c>
      <c r="I17" s="13" t="n">
        <v>3305</v>
      </c>
      <c r="J17" s="13" t="n">
        <v>3310</v>
      </c>
      <c r="K17" s="7">
        <f si="1" t="shared"/>
        <v/>
      </c>
      <c r="L17" s="29">
        <f si="2" t="shared"/>
        <v/>
      </c>
      <c r="M17" s="13" t="n">
        <v>327</v>
      </c>
      <c r="N17" s="7">
        <f si="3" t="shared"/>
        <v/>
      </c>
      <c r="O17" s="13" t="n">
        <v>309</v>
      </c>
      <c r="P17" s="13" t="n">
        <v>1286</v>
      </c>
      <c r="Q17" s="11" t="n">
        <v>1834</v>
      </c>
      <c r="R17" s="7">
        <f si="4" t="shared"/>
        <v/>
      </c>
    </row>
    <row customHeight="1" ht="11.25" r="18" s="22" spans="1:1025">
      <c r="A18" s="10" t="n">
        <v>1841</v>
      </c>
      <c r="B18" s="10" t="n">
        <v>1991</v>
      </c>
      <c r="D18" s="11" t="s">
        <v>39</v>
      </c>
      <c r="E18" s="13" t="n">
        <v>14</v>
      </c>
      <c r="F18" s="26">
        <f si="5" t="shared"/>
        <v/>
      </c>
      <c r="G18" s="27">
        <f si="6" t="shared"/>
        <v/>
      </c>
      <c r="H18" s="13" t="n">
        <v>4300</v>
      </c>
      <c r="I18" s="13" t="n">
        <v>12274</v>
      </c>
      <c r="J18" s="13" t="n">
        <v>10913</v>
      </c>
      <c r="K18" s="7">
        <f si="1" t="shared"/>
        <v/>
      </c>
      <c r="L18" s="31">
        <f si="2" t="shared"/>
        <v/>
      </c>
      <c r="M18" s="13" t="n">
        <v>1607</v>
      </c>
      <c r="N18" s="7">
        <f si="3" t="shared"/>
        <v/>
      </c>
      <c r="O18" s="13" t="n">
        <v>1512</v>
      </c>
      <c r="P18" s="13" t="n">
        <v>4970</v>
      </c>
      <c r="Q18" s="11" t="n">
        <v>5913</v>
      </c>
      <c r="R18" s="7">
        <f si="4" t="shared"/>
        <v/>
      </c>
    </row>
    <row customHeight="1" ht="11.25" r="19" s="22" spans="1:1025">
      <c r="A19" s="10" t="n">
        <v>2804</v>
      </c>
      <c r="B19" s="10" t="n">
        <v>2232</v>
      </c>
      <c r="D19" s="19" t="s">
        <v>40</v>
      </c>
      <c r="E19" s="18" t="n">
        <v>12</v>
      </c>
      <c r="F19" s="19">
        <f si="5" t="shared"/>
        <v/>
      </c>
      <c r="G19" s="24">
        <f si="6" t="shared"/>
        <v/>
      </c>
      <c r="H19" s="18" t="n">
        <v>5241</v>
      </c>
      <c r="I19" s="18" t="n">
        <v>14155</v>
      </c>
      <c r="J19" s="18" t="n">
        <v>13966</v>
      </c>
      <c r="K19" s="20">
        <f si="1" t="shared"/>
        <v/>
      </c>
      <c r="L19" s="30">
        <f si="2" t="shared"/>
        <v/>
      </c>
      <c r="M19" s="18" t="n">
        <v>1803</v>
      </c>
      <c r="N19" s="20">
        <f si="3" t="shared"/>
        <v/>
      </c>
      <c r="O19" s="18" t="n">
        <v>1558</v>
      </c>
      <c r="P19" s="18" t="n">
        <v>5244</v>
      </c>
      <c r="Q19" s="19" t="n">
        <v>6105</v>
      </c>
      <c r="R19" s="20">
        <f si="4" t="shared"/>
        <v/>
      </c>
    </row>
    <row customHeight="1" ht="11.25" r="20" s="22" spans="1:1025">
      <c r="A20" s="10" t="n">
        <v>1863</v>
      </c>
      <c r="B20" s="10" t="n">
        <v>1462</v>
      </c>
      <c r="D20" s="11" t="s">
        <v>41</v>
      </c>
      <c r="E20" s="13" t="n">
        <v>15</v>
      </c>
      <c r="F20" s="11">
        <f si="5" t="shared"/>
        <v/>
      </c>
      <c r="G20" s="25">
        <f si="6" t="shared"/>
        <v/>
      </c>
      <c r="H20" s="13" t="n">
        <v>2499</v>
      </c>
      <c r="I20" s="13" t="n">
        <v>7483</v>
      </c>
      <c r="J20" s="13" t="n">
        <v>7036</v>
      </c>
      <c r="K20" s="7">
        <f si="1" t="shared"/>
        <v/>
      </c>
      <c r="L20" s="29">
        <f si="2" t="shared"/>
        <v/>
      </c>
      <c r="M20" s="13" t="n">
        <v>1115</v>
      </c>
      <c r="N20" s="7">
        <f si="3" t="shared"/>
        <v/>
      </c>
      <c r="O20" s="13" t="n">
        <v>1073</v>
      </c>
      <c r="P20" s="13" t="n">
        <v>3559</v>
      </c>
      <c r="Q20" s="11" t="n">
        <v>4338</v>
      </c>
      <c r="R20" s="7">
        <f si="4" t="shared"/>
        <v/>
      </c>
      <c r="S20" s="21" t="n"/>
      <c r="T20" s="21" t="n"/>
    </row>
    <row customHeight="1" ht="11.25" r="21" s="22" spans="1:1025">
      <c r="A21" s="10" t="n">
        <v>6012</v>
      </c>
      <c r="B21" s="10" t="n">
        <v>5273</v>
      </c>
      <c r="D21" s="11" t="s">
        <v>42</v>
      </c>
      <c r="E21" s="13" t="n">
        <v>29</v>
      </c>
      <c r="F21" s="11">
        <f si="5" t="shared"/>
        <v/>
      </c>
      <c r="G21" s="25">
        <f si="6" t="shared"/>
        <v/>
      </c>
      <c r="H21" s="13" t="n">
        <v>16717</v>
      </c>
      <c r="I21" s="13" t="n">
        <v>45984</v>
      </c>
      <c r="J21" s="13" t="n">
        <v>48202</v>
      </c>
      <c r="K21" s="7">
        <f si="1" t="shared"/>
        <v/>
      </c>
      <c r="L21" s="29">
        <f si="2" t="shared"/>
        <v/>
      </c>
      <c r="M21" s="13" t="n">
        <v>5012</v>
      </c>
      <c r="N21" s="7">
        <f si="3" t="shared"/>
        <v/>
      </c>
      <c r="O21" s="13" t="n">
        <v>4491</v>
      </c>
      <c r="P21" s="13" t="n">
        <v>14371</v>
      </c>
      <c r="Q21" s="11" t="n">
        <v>15014</v>
      </c>
      <c r="R21" s="7">
        <f si="4" t="shared"/>
        <v/>
      </c>
      <c r="S21" s="21" t="n"/>
      <c r="T21" s="21" t="n"/>
    </row>
    <row customHeight="1" ht="11.25" r="22" s="22" spans="1:1025">
      <c r="A22" s="10" t="n">
        <v>8749</v>
      </c>
      <c r="B22" s="10" t="n">
        <v>8642</v>
      </c>
      <c r="D22" s="19" t="s">
        <v>43</v>
      </c>
      <c r="E22" s="18" t="n">
        <v>71</v>
      </c>
      <c r="F22" s="19">
        <f si="5" t="shared"/>
        <v/>
      </c>
      <c r="G22" s="24">
        <f si="6" t="shared"/>
        <v/>
      </c>
      <c r="H22" s="18" t="n">
        <v>26621</v>
      </c>
      <c r="I22" s="18" t="n">
        <v>74018</v>
      </c>
      <c r="J22" s="18" t="n">
        <v>38395</v>
      </c>
      <c r="K22" s="20">
        <f si="1" t="shared"/>
        <v/>
      </c>
      <c r="L22" s="30">
        <f si="2" t="shared"/>
        <v/>
      </c>
      <c r="M22" s="18" t="n">
        <v>8463</v>
      </c>
      <c r="N22" s="20">
        <f si="3" t="shared"/>
        <v/>
      </c>
      <c r="O22" s="18" t="n">
        <v>7220</v>
      </c>
      <c r="P22" s="18" t="n">
        <v>25518</v>
      </c>
      <c r="Q22" s="19" t="n">
        <v>30533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531</v>
      </c>
      <c r="B23" s="10" t="n">
        <v>276</v>
      </c>
      <c r="D23" s="11" t="s">
        <v>44</v>
      </c>
      <c r="E23" s="13" t="n">
        <v>1</v>
      </c>
      <c r="F23" s="11">
        <f si="5" t="shared"/>
        <v/>
      </c>
      <c r="G23" s="25">
        <f si="6" t="shared"/>
        <v/>
      </c>
      <c r="H23" s="13" t="n">
        <v>491</v>
      </c>
      <c r="I23" s="13" t="n">
        <v>1370</v>
      </c>
      <c r="J23" s="13" t="n">
        <v>1794</v>
      </c>
      <c r="K23" s="7">
        <f si="1" t="shared"/>
        <v/>
      </c>
      <c r="L23" s="29">
        <f si="2" t="shared"/>
        <v/>
      </c>
      <c r="M23" s="13" t="n">
        <v>189</v>
      </c>
      <c r="N23" s="7">
        <f si="3" t="shared"/>
        <v/>
      </c>
      <c r="O23" s="13" t="n">
        <v>220</v>
      </c>
      <c r="P23" s="13" t="n">
        <v>570</v>
      </c>
      <c r="Q23" s="11" t="n">
        <v>1021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2060</v>
      </c>
      <c r="B24" s="10" t="n">
        <v>2983</v>
      </c>
      <c r="D24" s="11" t="s">
        <v>45</v>
      </c>
      <c r="E24" s="13" t="n">
        <v>24</v>
      </c>
      <c r="F24" s="11">
        <f si="5" t="shared"/>
        <v/>
      </c>
      <c r="G24" s="25">
        <f si="6" t="shared"/>
        <v/>
      </c>
      <c r="H24" s="13" t="n">
        <v>5565</v>
      </c>
      <c r="I24" s="13" t="n">
        <v>14677</v>
      </c>
      <c r="J24" s="13" t="n">
        <v>13792</v>
      </c>
      <c r="K24" s="7">
        <f si="1" t="shared"/>
        <v/>
      </c>
      <c r="L24" s="29">
        <f si="2" t="shared"/>
        <v/>
      </c>
      <c r="M24" s="13" t="n">
        <v>2309</v>
      </c>
      <c r="N24" s="7">
        <f si="3" t="shared"/>
        <v/>
      </c>
      <c r="O24" s="13" t="n">
        <v>2346</v>
      </c>
      <c r="P24" s="13" t="n">
        <v>6734</v>
      </c>
      <c r="Q24" s="11" t="n">
        <v>6701</v>
      </c>
      <c r="R24" s="7">
        <f si="4" t="shared"/>
        <v/>
      </c>
      <c r="S24" s="21" t="n"/>
      <c r="T24" s="21" t="n"/>
    </row>
    <row customHeight="1" ht="11.25" r="25" s="22" spans="1:1025">
      <c r="A25" s="10" t="n">
        <v>1164</v>
      </c>
      <c r="B25" s="10" t="n">
        <v>1110</v>
      </c>
      <c r="D25" s="19" t="s">
        <v>46</v>
      </c>
      <c r="E25" s="18" t="n">
        <v>14</v>
      </c>
      <c r="F25" s="19">
        <f si="5" t="shared"/>
        <v/>
      </c>
      <c r="G25" s="24">
        <f si="6" t="shared"/>
        <v/>
      </c>
      <c r="H25" s="18" t="n">
        <v>2960</v>
      </c>
      <c r="I25" s="18" t="n">
        <v>7625</v>
      </c>
      <c r="J25" s="18" t="n">
        <v>6776</v>
      </c>
      <c r="K25" s="20">
        <f si="1" t="shared"/>
        <v/>
      </c>
      <c r="L25" s="30">
        <f si="2" t="shared"/>
        <v/>
      </c>
      <c r="M25" s="18" t="n">
        <v>967</v>
      </c>
      <c r="N25" s="20">
        <f si="3" t="shared"/>
        <v/>
      </c>
      <c r="O25" s="18" t="n">
        <v>887</v>
      </c>
      <c r="P25" s="18" t="n">
        <v>2850</v>
      </c>
      <c r="Q25" s="19" t="n">
        <v>3194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1178</v>
      </c>
      <c r="B26" s="10" t="n">
        <v>1262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1828</v>
      </c>
      <c r="I26" s="13" t="n">
        <v>4873</v>
      </c>
      <c r="J26" s="13" t="n">
        <v>5060</v>
      </c>
      <c r="K26" s="7">
        <f si="1" t="shared"/>
        <v/>
      </c>
      <c r="L26" s="29">
        <f si="2" t="shared"/>
        <v/>
      </c>
      <c r="M26" s="13" t="n">
        <v>873</v>
      </c>
      <c r="N26" s="7">
        <f si="3" t="shared"/>
        <v/>
      </c>
      <c r="O26" s="13" t="n">
        <v>989</v>
      </c>
      <c r="P26" s="13" t="n">
        <v>2712</v>
      </c>
      <c r="Q26" s="11" t="n">
        <v>2379</v>
      </c>
      <c r="R26" s="7">
        <f si="4" t="shared"/>
        <v/>
      </c>
      <c r="S26" s="21" t="n"/>
      <c r="T26" s="21" t="n"/>
    </row>
    <row customHeight="1" ht="11.25" r="27" s="22" spans="1:1025">
      <c r="A27" s="10" t="n">
        <v>7073</v>
      </c>
      <c r="B27" s="10" t="n">
        <v>4635</v>
      </c>
      <c r="D27" s="11" t="s">
        <v>48</v>
      </c>
      <c r="E27" s="13" t="n">
        <v>47</v>
      </c>
      <c r="F27" s="11">
        <f si="5" t="shared"/>
        <v/>
      </c>
      <c r="G27" s="25">
        <f si="6" t="shared"/>
        <v/>
      </c>
      <c r="H27" s="13" t="n">
        <v>14023</v>
      </c>
      <c r="I27" s="13" t="n">
        <v>39071</v>
      </c>
      <c r="J27" s="13" t="n">
        <v>23599</v>
      </c>
      <c r="K27" s="7">
        <f si="1" t="shared"/>
        <v/>
      </c>
      <c r="L27" s="29">
        <f si="2" t="shared"/>
        <v/>
      </c>
      <c r="M27" s="13" t="n">
        <v>4670</v>
      </c>
      <c r="N27" s="7">
        <f si="3" t="shared"/>
        <v/>
      </c>
      <c r="O27" s="13" t="n">
        <v>4063</v>
      </c>
      <c r="P27" s="13" t="n">
        <v>14403</v>
      </c>
      <c r="Q27" s="11" t="n">
        <v>17089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7967</v>
      </c>
      <c r="B28" s="10" t="n">
        <v>5748</v>
      </c>
      <c r="D28" s="19" t="s">
        <v>49</v>
      </c>
      <c r="E28" s="18" t="n">
        <v>57</v>
      </c>
      <c r="F28" s="19">
        <f si="5" t="shared"/>
        <v/>
      </c>
      <c r="G28" s="24">
        <f si="6" t="shared"/>
        <v/>
      </c>
      <c r="H28" s="18" t="n">
        <v>20579</v>
      </c>
      <c r="I28" s="18" t="n">
        <v>56114</v>
      </c>
      <c r="J28" s="18" t="n">
        <v>42714</v>
      </c>
      <c r="K28" s="20">
        <f si="1" t="shared"/>
        <v/>
      </c>
      <c r="L28" s="30">
        <f si="2" t="shared"/>
        <v/>
      </c>
      <c r="M28" s="18" t="n">
        <v>5970</v>
      </c>
      <c r="N28" s="20">
        <f si="3" t="shared"/>
        <v/>
      </c>
      <c r="O28" s="18" t="n">
        <v>5139</v>
      </c>
      <c r="P28" s="18" t="n">
        <v>17507</v>
      </c>
      <c r="Q28" s="19" t="n">
        <v>19627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8380</v>
      </c>
      <c r="B29" s="10" t="n">
        <v>3245</v>
      </c>
      <c r="D29" s="11" t="s">
        <v>50</v>
      </c>
      <c r="E29" s="13" t="n">
        <v>25</v>
      </c>
      <c r="F29" s="11">
        <f si="5" t="shared"/>
        <v/>
      </c>
      <c r="G29" s="25">
        <f si="6" t="shared"/>
        <v/>
      </c>
      <c r="H29" s="13" t="n">
        <v>20018</v>
      </c>
      <c r="I29" s="13" t="n">
        <v>54626</v>
      </c>
      <c r="J29" s="13" t="s">
        <v>51</v>
      </c>
      <c r="K29" s="7">
        <f si="1" t="shared"/>
        <v/>
      </c>
      <c r="L29" s="29">
        <f si="2" t="shared"/>
        <v/>
      </c>
      <c r="M29" s="13" t="n">
        <v>3725</v>
      </c>
      <c r="N29" s="7">
        <f>M29/allholds</f>
        <v/>
      </c>
      <c r="O29" s="13" t="n">
        <v>3423</v>
      </c>
      <c r="P29" s="13" t="n">
        <v>11113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10680</v>
      </c>
      <c r="B30" s="10" t="n">
        <v>16345</v>
      </c>
      <c r="D30" s="11" t="s">
        <v>52</v>
      </c>
      <c r="E30" s="13" t="n">
        <v>122</v>
      </c>
      <c r="F30" s="11">
        <f si="5" t="shared"/>
        <v/>
      </c>
      <c r="G30" s="25">
        <f si="6" t="shared"/>
        <v/>
      </c>
      <c r="H30" s="13" t="n">
        <v>46365</v>
      </c>
      <c r="I30" s="13" t="n">
        <v>129844</v>
      </c>
      <c r="J30" s="13" t="n">
        <v>82598</v>
      </c>
      <c r="K30" s="7">
        <f si="1" t="shared"/>
        <v/>
      </c>
      <c r="L30" s="29">
        <f si="2" t="shared"/>
        <v/>
      </c>
      <c r="M30" s="13" t="n">
        <v>15209</v>
      </c>
      <c r="N30" s="7">
        <f si="3" t="shared"/>
        <v/>
      </c>
      <c r="O30" s="13" t="n">
        <v>13139</v>
      </c>
      <c r="P30" s="13" t="n">
        <v>46890</v>
      </c>
      <c r="Q30" s="11" t="n">
        <v>64109</v>
      </c>
      <c r="R30" s="7">
        <f si="4" t="shared"/>
        <v/>
      </c>
      <c r="S30" s="21" t="n"/>
      <c r="T30" s="21" t="n"/>
    </row>
    <row customHeight="1" ht="11.25" r="31" s="22" spans="1:1025">
      <c r="A31" s="10" t="n">
        <v>1049</v>
      </c>
      <c r="B31" s="10" t="n">
        <v>673</v>
      </c>
      <c r="D31" s="19" t="s">
        <v>53</v>
      </c>
      <c r="E31" s="18" t="n">
        <v>2</v>
      </c>
      <c r="F31" s="19">
        <f si="5" t="shared"/>
        <v/>
      </c>
      <c r="G31" s="24">
        <f si="6" t="shared"/>
        <v/>
      </c>
      <c r="H31" s="18" t="n">
        <v>1553</v>
      </c>
      <c r="I31" s="18" t="n">
        <v>3920</v>
      </c>
      <c r="J31" s="18" t="n">
        <v>3026</v>
      </c>
      <c r="K31" s="20">
        <f si="1" t="shared"/>
        <v/>
      </c>
      <c r="L31" s="30">
        <f si="2" t="shared"/>
        <v/>
      </c>
      <c r="M31" s="18" t="n">
        <v>429</v>
      </c>
      <c r="N31" s="20">
        <f si="3" t="shared"/>
        <v/>
      </c>
      <c r="O31" s="18" t="n">
        <v>482</v>
      </c>
      <c r="P31" s="18" t="n">
        <v>1458</v>
      </c>
      <c r="Q31" s="19" t="n">
        <v>1189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6335</v>
      </c>
      <c r="B32" s="10" t="n">
        <v>6566</v>
      </c>
      <c r="D32" s="11" t="s">
        <v>54</v>
      </c>
      <c r="E32" s="13" t="n">
        <v>51</v>
      </c>
      <c r="F32" s="11">
        <f si="5" t="shared"/>
        <v/>
      </c>
      <c r="G32" s="25">
        <f si="6" t="shared"/>
        <v/>
      </c>
      <c r="H32" s="13" t="n">
        <v>15829</v>
      </c>
      <c r="I32" s="13" t="n">
        <v>44741</v>
      </c>
      <c r="J32" s="13" t="n">
        <v>29882</v>
      </c>
      <c r="K32" s="7">
        <f si="1" t="shared"/>
        <v/>
      </c>
      <c r="L32" s="29">
        <f si="2" t="shared"/>
        <v/>
      </c>
      <c r="M32" s="13" t="n">
        <v>5831</v>
      </c>
      <c r="N32" s="7">
        <f si="3" t="shared"/>
        <v/>
      </c>
      <c r="O32" s="13" t="n">
        <v>5354</v>
      </c>
      <c r="P32" s="13" t="n">
        <v>17675</v>
      </c>
      <c r="Q32" s="11" t="n">
        <v>20727</v>
      </c>
      <c r="R32" s="7">
        <f si="4" t="shared"/>
        <v/>
      </c>
      <c r="S32" s="21" t="n"/>
      <c r="T32" s="21" t="n"/>
    </row>
    <row customHeight="1" ht="11.25" r="33" s="22" spans="1:1025">
      <c r="A33" s="10" t="n">
        <v>4390</v>
      </c>
      <c r="B33" s="10" t="n">
        <v>3805</v>
      </c>
      <c r="D33" s="11" t="s">
        <v>55</v>
      </c>
      <c r="E33" s="13" t="n">
        <v>17</v>
      </c>
      <c r="F33" s="11">
        <f si="5" t="shared"/>
        <v/>
      </c>
      <c r="G33" s="25">
        <f si="6" t="shared"/>
        <v/>
      </c>
      <c r="H33" s="13" t="n">
        <v>8634</v>
      </c>
      <c r="I33" s="13" t="n">
        <v>19865</v>
      </c>
      <c r="J33" s="13" t="n">
        <v>16775</v>
      </c>
      <c r="K33" s="7">
        <f si="1" t="shared"/>
        <v/>
      </c>
      <c r="L33" s="29">
        <f si="2" t="shared"/>
        <v/>
      </c>
      <c r="M33" s="13" t="n">
        <v>3634</v>
      </c>
      <c r="N33" s="7">
        <f si="3" t="shared"/>
        <v/>
      </c>
      <c r="O33" s="13" t="n">
        <v>3190</v>
      </c>
      <c r="P33" s="13" t="n">
        <v>11882</v>
      </c>
      <c r="Q33" s="11" t="n">
        <v>12044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5993</v>
      </c>
      <c r="B34" s="10" t="n">
        <v>5204</v>
      </c>
      <c r="D34" s="19" t="s">
        <v>56</v>
      </c>
      <c r="E34" s="18" t="n">
        <v>44</v>
      </c>
      <c r="F34" s="19">
        <f si="5" t="shared"/>
        <v/>
      </c>
      <c r="G34" s="24">
        <f si="6" t="shared"/>
        <v/>
      </c>
      <c r="H34" s="18" t="n">
        <v>14731</v>
      </c>
      <c r="I34" s="18" t="n">
        <v>40254</v>
      </c>
      <c r="J34" s="18" t="n">
        <v>29564</v>
      </c>
      <c r="K34" s="20">
        <f si="1" t="shared"/>
        <v/>
      </c>
      <c r="L34" s="30">
        <f si="2" t="shared"/>
        <v/>
      </c>
      <c r="M34" s="18" t="n">
        <v>4837</v>
      </c>
      <c r="N34" s="20">
        <f si="3" t="shared"/>
        <v/>
      </c>
      <c r="O34" s="18" t="n">
        <v>4378</v>
      </c>
      <c r="P34" s="18" t="n">
        <v>13739</v>
      </c>
      <c r="Q34" s="19" t="n">
        <v>15867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1426</v>
      </c>
      <c r="B35" s="10" t="n">
        <v>951</v>
      </c>
      <c r="D35" s="11" t="s">
        <v>57</v>
      </c>
      <c r="E35" s="13" t="n">
        <v>2</v>
      </c>
      <c r="F35" s="11">
        <f si="5" t="shared"/>
        <v/>
      </c>
      <c r="G35" s="25">
        <f si="6" t="shared"/>
        <v/>
      </c>
      <c r="H35" s="13" t="n">
        <v>3113</v>
      </c>
      <c r="I35" s="13" t="n">
        <v>7339</v>
      </c>
      <c r="J35" s="13" t="n">
        <v>6667</v>
      </c>
      <c r="K35" s="7">
        <f si="1" t="shared"/>
        <v/>
      </c>
      <c r="L35" s="29">
        <f si="2" t="shared"/>
        <v/>
      </c>
      <c r="M35" s="13" t="n">
        <v>897</v>
      </c>
      <c r="N35" s="7">
        <f>M35/allholds</f>
        <v/>
      </c>
      <c r="O35" s="13" t="n">
        <v>734</v>
      </c>
      <c r="P35" s="13" t="n">
        <v>2419</v>
      </c>
      <c r="Q35" s="11" t="n">
        <v>2030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1741</v>
      </c>
      <c r="B36" s="10" t="n">
        <v>2018</v>
      </c>
      <c r="D36" s="11" t="s">
        <v>58</v>
      </c>
      <c r="E36" s="13" t="n">
        <v>27</v>
      </c>
      <c r="F36" s="11">
        <f si="5" t="shared"/>
        <v/>
      </c>
      <c r="G36" s="25">
        <f si="6" t="shared"/>
        <v/>
      </c>
      <c r="H36" s="13" t="n">
        <v>3581</v>
      </c>
      <c r="I36" s="13" t="n">
        <v>10538</v>
      </c>
      <c r="J36" s="13" t="n">
        <v>9039</v>
      </c>
      <c r="K36" s="7">
        <f si="1" t="shared"/>
        <v/>
      </c>
      <c r="L36" s="29">
        <f si="2" t="shared"/>
        <v/>
      </c>
      <c r="M36" s="13" t="n">
        <v>1616</v>
      </c>
      <c r="N36" s="7">
        <f si="3" t="shared"/>
        <v/>
      </c>
      <c r="O36" s="13" t="n">
        <v>1599</v>
      </c>
      <c r="P36" s="13" t="n">
        <v>5571</v>
      </c>
      <c r="Q36" s="11" t="n">
        <v>5929</v>
      </c>
      <c r="R36" s="7">
        <f si="4" t="shared"/>
        <v/>
      </c>
      <c r="S36" s="21" t="n"/>
      <c r="T36" s="21" t="n"/>
    </row>
    <row customHeight="1" ht="11.25" r="37" s="22" spans="1:1025">
      <c r="A37" s="10" t="n">
        <v>997</v>
      </c>
      <c r="B37" s="10" t="n">
        <v>446</v>
      </c>
      <c r="D37" s="19" t="s">
        <v>59</v>
      </c>
      <c r="E37" s="18" t="n">
        <v>2</v>
      </c>
      <c r="F37" s="19">
        <f si="5" t="shared"/>
        <v/>
      </c>
      <c r="G37" s="24">
        <f si="6" t="shared"/>
        <v/>
      </c>
      <c r="H37" s="18" t="n">
        <v>1120</v>
      </c>
      <c r="I37" s="18" t="n">
        <v>3030</v>
      </c>
      <c r="J37" s="18" t="n">
        <v>3536</v>
      </c>
      <c r="K37" s="20">
        <f si="1" t="shared"/>
        <v/>
      </c>
      <c r="L37" s="30">
        <f si="2" t="shared"/>
        <v/>
      </c>
      <c r="M37" s="18" t="n">
        <v>315</v>
      </c>
      <c r="N37" s="20">
        <f si="3" t="shared"/>
        <v/>
      </c>
      <c r="O37" s="18" t="n">
        <v>310</v>
      </c>
      <c r="P37" s="18" t="n">
        <v>873</v>
      </c>
      <c r="Q37" s="19" t="n">
        <v>1200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7620</v>
      </c>
      <c r="B38" s="10" t="n">
        <v>6204</v>
      </c>
      <c r="D38" s="11" t="s">
        <v>60</v>
      </c>
      <c r="E38" s="13" t="n">
        <v>57</v>
      </c>
      <c r="F38" s="11">
        <f si="5" t="shared"/>
        <v/>
      </c>
      <c r="G38" s="25">
        <f si="6" t="shared"/>
        <v/>
      </c>
      <c r="H38" s="13" t="n">
        <v>16208</v>
      </c>
      <c r="I38" s="13" t="n">
        <v>44286</v>
      </c>
      <c r="J38" s="13" t="n">
        <v>29248</v>
      </c>
      <c r="K38" s="7">
        <f si="1" t="shared"/>
        <v/>
      </c>
      <c r="L38" s="29">
        <f si="2" t="shared"/>
        <v/>
      </c>
      <c r="M38" s="13" t="n">
        <v>6017</v>
      </c>
      <c r="N38" s="7">
        <f si="3" t="shared"/>
        <v/>
      </c>
      <c r="O38" s="13" t="n">
        <v>5430</v>
      </c>
      <c r="P38" s="13" t="n">
        <v>18325</v>
      </c>
      <c r="Q38" s="11" t="n">
        <v>21181</v>
      </c>
      <c r="R38" s="7">
        <f si="4" t="shared"/>
        <v/>
      </c>
      <c r="S38" s="21" t="n"/>
      <c r="T38" s="21" t="n"/>
    </row>
    <row customHeight="1" ht="11.25" r="39" s="22" spans="1:1025">
      <c r="A39" s="10" t="n">
        <v>888</v>
      </c>
      <c r="B39" s="10" t="n">
        <v>623</v>
      </c>
      <c r="D39" s="11" t="s">
        <v>61</v>
      </c>
      <c r="E39" s="13" t="n">
        <v>2</v>
      </c>
      <c r="F39" s="11">
        <f si="5" t="shared"/>
        <v/>
      </c>
      <c r="G39" s="25">
        <f si="6" t="shared"/>
        <v/>
      </c>
      <c r="H39" s="13" t="n">
        <v>1425</v>
      </c>
      <c r="I39" s="13" t="n">
        <v>3716</v>
      </c>
      <c r="J39" s="13" t="n">
        <v>2550</v>
      </c>
      <c r="K39" s="7">
        <f si="1" t="shared"/>
        <v/>
      </c>
      <c r="L39" s="29">
        <f si="2" t="shared"/>
        <v/>
      </c>
      <c r="M39" s="13" t="n">
        <v>506</v>
      </c>
      <c r="N39" s="7">
        <f si="3" t="shared"/>
        <v/>
      </c>
      <c r="O39" s="13" t="n">
        <v>465</v>
      </c>
      <c r="P39" s="13" t="n">
        <v>1460</v>
      </c>
      <c r="Q39" s="11" t="n">
        <v>1377</v>
      </c>
      <c r="R39" s="7">
        <f si="4" t="shared"/>
        <v/>
      </c>
      <c r="S39" s="21" t="n"/>
      <c r="T39" s="21" t="n"/>
    </row>
    <row customHeight="1" ht="11.25" r="40" s="22" spans="1:1025">
      <c r="A40" s="10" t="n">
        <v>3248</v>
      </c>
      <c r="B40" s="10" t="n">
        <v>2704</v>
      </c>
      <c r="D40" s="19" t="s">
        <v>62</v>
      </c>
      <c r="E40" s="18" t="n">
        <v>32</v>
      </c>
      <c r="F40" s="19">
        <f si="5" t="shared"/>
        <v/>
      </c>
      <c r="G40" s="24">
        <f si="6" t="shared"/>
        <v/>
      </c>
      <c r="H40" s="18" t="n">
        <v>8046</v>
      </c>
      <c r="I40" s="18" t="n">
        <v>21479</v>
      </c>
      <c r="J40" s="18" t="n">
        <v>19339</v>
      </c>
      <c r="K40" s="20">
        <f si="1" t="shared"/>
        <v/>
      </c>
      <c r="L40" s="30">
        <f si="2" t="shared"/>
        <v/>
      </c>
      <c r="M40" s="18" t="n">
        <v>2450</v>
      </c>
      <c r="N40" s="20">
        <f si="3" t="shared"/>
        <v/>
      </c>
      <c r="O40" s="18" t="n">
        <v>2138</v>
      </c>
      <c r="P40" s="18" t="n">
        <v>7476</v>
      </c>
      <c r="Q40" s="19" t="n">
        <v>8871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1354</v>
      </c>
      <c r="B41" s="10" t="n">
        <v>747</v>
      </c>
      <c r="D41" s="11" t="s">
        <v>63</v>
      </c>
      <c r="E41" s="13" t="n">
        <v>11</v>
      </c>
      <c r="F41" s="11">
        <f si="5" t="shared"/>
        <v/>
      </c>
      <c r="G41" s="25">
        <f si="6" t="shared"/>
        <v/>
      </c>
      <c r="H41" s="13" t="n">
        <v>1594</v>
      </c>
      <c r="I41" s="13" t="n">
        <v>4457</v>
      </c>
      <c r="J41" s="13" t="n">
        <v>4894</v>
      </c>
      <c r="K41" s="7">
        <f si="1" t="shared"/>
        <v/>
      </c>
      <c r="L41" s="29">
        <f si="2" t="shared"/>
        <v/>
      </c>
      <c r="M41" s="13" t="n">
        <v>648</v>
      </c>
      <c r="N41" s="7">
        <f si="3" t="shared"/>
        <v/>
      </c>
      <c r="O41" s="13" t="n">
        <v>636</v>
      </c>
      <c r="P41" s="13" t="n">
        <v>1944</v>
      </c>
      <c r="Q41" s="11" t="n">
        <v>1998</v>
      </c>
      <c r="R41" s="7">
        <f si="4" t="shared"/>
        <v/>
      </c>
      <c r="S41" s="21" t="n"/>
      <c r="T41" s="21" t="n"/>
    </row>
    <row customHeight="1" ht="11.25" r="42" s="22" spans="1:1025">
      <c r="A42" s="10" t="n">
        <v>3275</v>
      </c>
      <c r="B42" s="10" t="n">
        <v>3282</v>
      </c>
      <c r="D42" s="11" t="s">
        <v>64</v>
      </c>
      <c r="E42" s="13" t="n">
        <v>26</v>
      </c>
      <c r="F42" s="11">
        <f si="5" t="shared"/>
        <v/>
      </c>
      <c r="G42" s="25">
        <f si="6" t="shared"/>
        <v/>
      </c>
      <c r="H42" s="13" t="n">
        <v>9449</v>
      </c>
      <c r="I42" s="13" t="n">
        <v>25958</v>
      </c>
      <c r="J42" s="13" t="n">
        <v>21888</v>
      </c>
      <c r="K42" s="7">
        <f si="1" t="shared"/>
        <v/>
      </c>
      <c r="L42" s="29">
        <f si="2" t="shared"/>
        <v/>
      </c>
      <c r="M42" s="13" t="n">
        <v>2961</v>
      </c>
      <c r="N42" s="7">
        <f si="3" t="shared"/>
        <v/>
      </c>
      <c r="O42" s="13" t="n">
        <v>2733</v>
      </c>
      <c r="P42" s="13" t="n">
        <v>8691</v>
      </c>
      <c r="Q42" s="11" t="n">
        <v>8833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1197</v>
      </c>
      <c r="B43" s="10" t="n">
        <v>2058</v>
      </c>
      <c r="D43" s="19" t="s">
        <v>65</v>
      </c>
      <c r="E43" s="18" t="n">
        <v>14</v>
      </c>
      <c r="F43" s="19">
        <f si="5" t="shared"/>
        <v/>
      </c>
      <c r="G43" s="24">
        <f si="6" t="shared"/>
        <v/>
      </c>
      <c r="H43" s="18" t="n">
        <v>4121</v>
      </c>
      <c r="I43" s="18" t="n">
        <v>11163</v>
      </c>
      <c r="J43" s="18" t="n">
        <v>9839</v>
      </c>
      <c r="K43" s="20">
        <f si="1" t="shared"/>
        <v/>
      </c>
      <c r="L43" s="30">
        <f si="2" t="shared"/>
        <v/>
      </c>
      <c r="M43" s="18" t="n">
        <v>1625</v>
      </c>
      <c r="N43" s="20">
        <f si="3" t="shared"/>
        <v/>
      </c>
      <c r="O43" s="18" t="n">
        <v>1511</v>
      </c>
      <c r="P43" s="18" t="n">
        <v>4671</v>
      </c>
      <c r="Q43" s="19" t="n">
        <v>4432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1922</v>
      </c>
      <c r="B44" s="10" t="n">
        <v>448</v>
      </c>
      <c r="D44" s="49" t="s">
        <v>66</v>
      </c>
      <c r="E44" s="48" t="n">
        <v>2</v>
      </c>
      <c r="F44" s="49">
        <f si="5" t="shared"/>
        <v/>
      </c>
      <c r="G44" s="50">
        <f si="6" t="shared"/>
        <v/>
      </c>
      <c r="H44" s="48" t="n">
        <v>1500</v>
      </c>
      <c r="I44" s="48" t="n">
        <v>3745</v>
      </c>
      <c r="J44" s="48" t="n">
        <v>3550</v>
      </c>
      <c r="K44" s="51">
        <f si="1" t="shared"/>
        <v/>
      </c>
      <c r="L44" s="52">
        <f si="2" t="shared"/>
        <v/>
      </c>
      <c r="M44" s="48" t="n">
        <v>340</v>
      </c>
      <c r="N44" s="51">
        <f>M44/allholds</f>
        <v/>
      </c>
      <c r="O44" s="48" t="n">
        <v>305</v>
      </c>
      <c r="P44" s="48" t="n">
        <v>1019</v>
      </c>
      <c r="Q44" s="49" t="n">
        <v>982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5341</v>
      </c>
      <c r="B45" s="10" t="n">
        <v>3587</v>
      </c>
      <c r="D45" s="11" t="s">
        <v>67</v>
      </c>
      <c r="E45" s="13" t="n">
        <v>25</v>
      </c>
      <c r="F45" s="11">
        <f ref="F45:G47" si="7" t="shared">A45</f>
        <v/>
      </c>
      <c r="G45" s="25">
        <f si="7" t="shared"/>
        <v/>
      </c>
      <c r="H45" s="13" t="n">
        <v>10892</v>
      </c>
      <c r="I45" s="13" t="n">
        <v>29659</v>
      </c>
      <c r="J45" s="13" t="n">
        <v>24104</v>
      </c>
      <c r="K45" s="7">
        <f>(I45-J45)/J45</f>
        <v/>
      </c>
      <c r="L45" s="29">
        <f si="2" t="shared"/>
        <v/>
      </c>
      <c r="M45" s="13" t="n">
        <v>3608</v>
      </c>
      <c r="N45" s="7">
        <f>M45/allholds</f>
        <v/>
      </c>
      <c r="O45" s="13" t="n">
        <v>3106</v>
      </c>
      <c r="P45" s="13" t="n">
        <v>9853</v>
      </c>
      <c r="Q45" s="11" t="n">
        <v>10632</v>
      </c>
      <c r="R45" s="7">
        <f>(P45-Q45)/Q45</f>
        <v/>
      </c>
      <c r="S45" s="21" t="n"/>
      <c r="T45" s="21" t="n"/>
    </row>
    <row customHeight="1" ht="11.25" r="46" s="22" spans="1:1025">
      <c r="A46" s="10" t="n">
        <v>1051</v>
      </c>
      <c r="B46" s="10" t="n">
        <v>305</v>
      </c>
      <c r="D46" s="19" t="s">
        <v>68</v>
      </c>
      <c r="E46" s="18" t="n">
        <v>2</v>
      </c>
      <c r="F46" s="19">
        <f si="7" t="shared"/>
        <v/>
      </c>
      <c r="G46" s="24">
        <f si="7" t="shared"/>
        <v/>
      </c>
      <c r="H46" s="18" t="n">
        <v>1588</v>
      </c>
      <c r="I46" s="18" t="n">
        <v>4251</v>
      </c>
      <c r="J46" s="18" t="s">
        <v>51</v>
      </c>
      <c r="K46" s="20" t="s">
        <v>51</v>
      </c>
      <c r="L46" s="30">
        <f si="2" t="shared"/>
        <v/>
      </c>
      <c r="M46" s="18" t="n">
        <v>309</v>
      </c>
      <c r="N46" s="20">
        <f>M46/allholds</f>
        <v/>
      </c>
      <c r="O46" s="18" t="n">
        <v>288</v>
      </c>
      <c r="P46" s="18" t="n">
        <v>1001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332</v>
      </c>
      <c r="B47" s="10" t="n">
        <v>508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986</v>
      </c>
      <c r="I47" s="48" t="n">
        <v>2641</v>
      </c>
      <c r="J47" s="48" t="n">
        <v>310</v>
      </c>
      <c r="K47" s="51">
        <f>(I47-J47)/J47</f>
        <v/>
      </c>
      <c r="L47" s="52">
        <f>(H47-G47)/H47</f>
        <v/>
      </c>
      <c r="M47" s="48" t="n">
        <v>286</v>
      </c>
      <c r="N47" s="51">
        <f>M47/allholds</f>
        <v/>
      </c>
      <c r="O47" s="48" t="n">
        <v>281</v>
      </c>
      <c r="P47" s="48" t="n">
        <v>887</v>
      </c>
      <c r="Q47" s="49" t="n">
        <v>91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1081</v>
      </c>
      <c r="B48" s="10" t="n">
        <v>564</v>
      </c>
      <c r="D48" s="11" t="s">
        <v>70</v>
      </c>
      <c r="E48" s="13" t="n">
        <v>7</v>
      </c>
      <c r="F48" s="11">
        <f si="5" t="shared"/>
        <v/>
      </c>
      <c r="G48" s="25">
        <f si="6" t="shared"/>
        <v/>
      </c>
      <c r="H48" s="13" t="n">
        <v>1554</v>
      </c>
      <c r="I48" s="13" t="n">
        <v>4387</v>
      </c>
      <c r="J48" s="13" t="n">
        <v>5002</v>
      </c>
      <c r="K48" s="7">
        <f>(I48-J48)/J48</f>
        <v/>
      </c>
      <c r="L48" s="29">
        <f si="2" t="shared"/>
        <v/>
      </c>
      <c r="M48" s="13" t="n">
        <v>540</v>
      </c>
      <c r="N48" s="7">
        <f>M48/allholds</f>
        <v/>
      </c>
      <c r="O48" s="13" t="n">
        <v>510</v>
      </c>
      <c r="P48" s="13" t="n">
        <v>1611</v>
      </c>
      <c r="Q48" s="11" t="n">
        <v>1800</v>
      </c>
      <c r="R48" s="7">
        <f>(P48-Q48)/Q48</f>
        <v/>
      </c>
      <c r="S48" s="21" t="n"/>
      <c r="T48" s="21" t="n"/>
    </row>
    <row customHeight="1" ht="11.25" r="49" s="22" spans="1:1025">
      <c r="A49" s="10" t="n">
        <v>81</v>
      </c>
      <c r="B49" s="10" t="n">
        <v>147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151</v>
      </c>
      <c r="I49" s="18" t="n">
        <v>364</v>
      </c>
      <c r="J49" s="18" t="n">
        <v>273</v>
      </c>
      <c r="K49" s="20">
        <f si="1" t="shared"/>
        <v/>
      </c>
      <c r="L49" s="30">
        <f si="2" t="shared"/>
        <v/>
      </c>
      <c r="M49" s="18" t="n">
        <v>124</v>
      </c>
      <c r="N49" s="20">
        <f si="3" t="shared"/>
        <v/>
      </c>
      <c r="O49" s="18" t="n">
        <v>117</v>
      </c>
      <c r="P49" s="18" t="n">
        <v>296</v>
      </c>
      <c r="Q49" s="19" t="n">
        <v>186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3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2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0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2275</v>
      </c>
      <c r="B51" s="10" t="n">
        <v>1901</v>
      </c>
      <c r="D51" s="49" t="s">
        <v>73</v>
      </c>
      <c r="E51" s="48" t="n">
        <v>21</v>
      </c>
      <c r="F51" s="49">
        <f si="8" t="shared"/>
        <v/>
      </c>
      <c r="G51" s="50">
        <f si="9" t="shared"/>
        <v/>
      </c>
      <c r="H51" s="48" t="n">
        <v>4204</v>
      </c>
      <c r="I51" s="48" t="n">
        <v>12421</v>
      </c>
      <c r="J51" s="48" t="n">
        <v>9910</v>
      </c>
      <c r="K51" s="51">
        <f si="1" t="shared"/>
        <v/>
      </c>
      <c r="L51" s="52">
        <f si="2" t="shared"/>
        <v/>
      </c>
      <c r="M51" s="48" t="n">
        <v>1667</v>
      </c>
      <c r="N51" s="51">
        <f si="3" t="shared"/>
        <v/>
      </c>
      <c r="O51" s="48" t="n">
        <v>1552</v>
      </c>
      <c r="P51" s="48" t="n">
        <v>5148</v>
      </c>
      <c r="Q51" s="49" t="n">
        <v>6146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2250</v>
      </c>
      <c r="B52" s="10" t="n">
        <v>3110</v>
      </c>
      <c r="D52" s="19" t="s">
        <v>74</v>
      </c>
      <c r="E52" s="18" t="n">
        <v>27</v>
      </c>
      <c r="F52" s="19">
        <f si="8" t="shared"/>
        <v/>
      </c>
      <c r="G52" s="24">
        <f si="9" t="shared"/>
        <v/>
      </c>
      <c r="H52" s="18" t="n">
        <v>7888</v>
      </c>
      <c r="I52" s="18" t="n">
        <v>20941</v>
      </c>
      <c r="J52" s="18" t="n">
        <v>18907</v>
      </c>
      <c r="K52" s="20">
        <f si="1" t="shared"/>
        <v/>
      </c>
      <c r="L52" s="30">
        <f si="2" t="shared"/>
        <v/>
      </c>
      <c r="M52" s="18" t="n">
        <v>2802</v>
      </c>
      <c r="N52" s="20">
        <f si="3" t="shared"/>
        <v/>
      </c>
      <c r="O52" s="18" t="n">
        <v>2533</v>
      </c>
      <c r="P52" s="18" t="n">
        <v>7850</v>
      </c>
      <c r="Q52" s="19" t="n">
        <v>6882</v>
      </c>
      <c r="R52" s="20">
        <f si="4" t="shared"/>
        <v/>
      </c>
      <c r="S52" s="7" t="n"/>
      <c r="T52" s="21" t="n"/>
    </row>
    <row customHeight="1" ht="11.25" r="53" s="22" spans="1:1025">
      <c r="A53" s="10" t="n">
        <v>8866</v>
      </c>
      <c r="B53" s="10" t="n">
        <v>5701</v>
      </c>
      <c r="D53" s="49" t="s">
        <v>75</v>
      </c>
      <c r="E53" s="48" t="n">
        <v>51</v>
      </c>
      <c r="F53" s="49">
        <f si="8" t="shared"/>
        <v/>
      </c>
      <c r="G53" s="50">
        <f si="9" t="shared"/>
        <v/>
      </c>
      <c r="H53" s="48" t="n">
        <v>14494</v>
      </c>
      <c r="I53" s="48" t="n">
        <v>40943</v>
      </c>
      <c r="J53" s="48" t="n">
        <v>24918</v>
      </c>
      <c r="K53" s="51">
        <f si="1" t="shared"/>
        <v/>
      </c>
      <c r="L53" s="52">
        <f si="2" t="shared"/>
        <v/>
      </c>
      <c r="M53" s="48" t="n">
        <v>5246</v>
      </c>
      <c r="N53" s="51">
        <f si="3" t="shared"/>
        <v/>
      </c>
      <c r="O53" s="48" t="n">
        <v>4954</v>
      </c>
      <c r="P53" s="48" t="n">
        <v>16404</v>
      </c>
      <c r="Q53" s="49" t="n">
        <v>19453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11614</v>
      </c>
      <c r="B54" s="10" t="n">
        <v>11904</v>
      </c>
      <c r="D54" s="11" t="s">
        <v>76</v>
      </c>
      <c r="E54" s="13" t="n">
        <v>90</v>
      </c>
      <c r="F54" s="11">
        <f si="8" t="shared"/>
        <v/>
      </c>
      <c r="G54" s="25">
        <f si="9" t="shared"/>
        <v/>
      </c>
      <c r="H54" s="13" t="n">
        <v>46647</v>
      </c>
      <c r="I54" s="13" t="n">
        <v>127964</v>
      </c>
      <c r="J54" s="13" t="n">
        <v>68210</v>
      </c>
      <c r="K54" s="7">
        <f si="1" t="shared"/>
        <v/>
      </c>
      <c r="L54" s="29">
        <f si="2" t="shared"/>
        <v/>
      </c>
      <c r="M54" s="13" t="n">
        <v>12173</v>
      </c>
      <c r="N54" s="7">
        <f si="3" t="shared"/>
        <v/>
      </c>
      <c r="O54" s="13" t="n">
        <v>10462</v>
      </c>
      <c r="P54" s="13" t="n">
        <v>37093</v>
      </c>
      <c r="Q54" s="11" t="n">
        <v>43968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12694</v>
      </c>
      <c r="B55" s="10" t="n">
        <v>13132</v>
      </c>
      <c r="D55" s="19" t="s">
        <v>77</v>
      </c>
      <c r="E55" s="18" t="n">
        <v>92</v>
      </c>
      <c r="F55" s="19">
        <f si="8" t="shared"/>
        <v/>
      </c>
      <c r="G55" s="24">
        <f si="9" t="shared"/>
        <v/>
      </c>
      <c r="H55" s="18" t="n">
        <v>49314</v>
      </c>
      <c r="I55" s="18" t="n">
        <v>137556</v>
      </c>
      <c r="J55" s="18" t="n">
        <v>90763</v>
      </c>
      <c r="K55" s="20">
        <f si="1" t="shared"/>
        <v/>
      </c>
      <c r="L55" s="30">
        <f si="2" t="shared"/>
        <v/>
      </c>
      <c r="M55" s="18" t="n">
        <v>12878</v>
      </c>
      <c r="N55" s="20">
        <f si="3" t="shared"/>
        <v/>
      </c>
      <c r="O55" s="18" t="n">
        <v>10837</v>
      </c>
      <c r="P55" s="18" t="n">
        <v>39634</v>
      </c>
      <c r="Q55" s="19" t="n">
        <v>53583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7452</v>
      </c>
      <c r="B56" s="10" t="n">
        <v>7086</v>
      </c>
      <c r="D56" s="49" t="s">
        <v>78</v>
      </c>
      <c r="E56" s="48" t="n">
        <v>58</v>
      </c>
      <c r="F56" s="49">
        <f si="8" t="shared"/>
        <v/>
      </c>
      <c r="G56" s="50">
        <f si="9" t="shared"/>
        <v/>
      </c>
      <c r="H56" s="48" t="n">
        <v>25335</v>
      </c>
      <c r="I56" s="48" t="n">
        <v>67623</v>
      </c>
      <c r="J56" s="48" t="n">
        <v>53934</v>
      </c>
      <c r="K56" s="51">
        <f si="1" t="shared"/>
        <v/>
      </c>
      <c r="L56" s="52">
        <f si="2" t="shared"/>
        <v/>
      </c>
      <c r="M56" s="48" t="n">
        <v>6773</v>
      </c>
      <c r="N56" s="51">
        <f si="3" t="shared"/>
        <v/>
      </c>
      <c r="O56" s="48" t="n">
        <v>5911</v>
      </c>
      <c r="P56" s="48" t="n">
        <v>20603</v>
      </c>
      <c r="Q56" s="49" t="n">
        <v>21776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1732</v>
      </c>
      <c r="B57" s="10" t="n">
        <v>1930</v>
      </c>
      <c r="D57" s="11" t="s">
        <v>79</v>
      </c>
      <c r="E57" s="13" t="n">
        <v>10</v>
      </c>
      <c r="F57" s="11">
        <f si="8" t="shared"/>
        <v/>
      </c>
      <c r="G57" s="25">
        <f si="9" t="shared"/>
        <v/>
      </c>
      <c r="H57" s="13" t="n">
        <v>5165</v>
      </c>
      <c r="I57" s="13" t="n">
        <v>14243</v>
      </c>
      <c r="J57" s="13" t="n">
        <v>13593</v>
      </c>
      <c r="K57" s="7">
        <f si="1" t="shared"/>
        <v/>
      </c>
      <c r="L57" s="29">
        <f si="2" t="shared"/>
        <v/>
      </c>
      <c r="M57" s="13" t="n">
        <v>1593</v>
      </c>
      <c r="N57" s="7">
        <f si="3" t="shared"/>
        <v/>
      </c>
      <c r="O57" s="13" t="n">
        <v>1518</v>
      </c>
      <c r="P57" s="13" t="n">
        <v>5244</v>
      </c>
      <c r="Q57" s="11" t="n">
        <v>5358</v>
      </c>
      <c r="R57" s="7">
        <f si="4" t="shared"/>
        <v/>
      </c>
      <c r="S57" s="21" t="n"/>
      <c r="T57" s="21" t="n"/>
    </row>
    <row customHeight="1" ht="11.25" r="58" s="22" spans="1:1025">
      <c r="A58" s="10" t="n">
        <v>532</v>
      </c>
      <c r="B58" s="10" t="n">
        <v>193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312</v>
      </c>
      <c r="I58" s="18" t="n">
        <v>876</v>
      </c>
      <c r="J58" s="18" t="n">
        <v>1402</v>
      </c>
      <c r="K58" s="20">
        <f si="1" t="shared"/>
        <v/>
      </c>
      <c r="L58" s="30">
        <f si="2" t="shared"/>
        <v/>
      </c>
      <c r="M58" s="18" t="n">
        <v>96</v>
      </c>
      <c r="N58" s="20">
        <f si="3" t="shared"/>
        <v/>
      </c>
      <c r="O58" s="18" t="n">
        <v>108</v>
      </c>
      <c r="P58" s="18" t="n">
        <v>312</v>
      </c>
      <c r="Q58" s="19" t="n">
        <v>644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560</v>
      </c>
      <c r="D59" s="49" t="s">
        <v>81</v>
      </c>
      <c r="E59" s="48" t="n">
        <v>5</v>
      </c>
      <c r="F59" s="49">
        <f si="8" t="shared"/>
        <v/>
      </c>
      <c r="G59" s="50">
        <f si="9" t="shared"/>
        <v/>
      </c>
      <c r="H59" s="48" t="n">
        <v>560</v>
      </c>
      <c r="I59" s="48" t="n">
        <v>1701</v>
      </c>
      <c r="J59" s="48" t="n">
        <v>1295</v>
      </c>
      <c r="K59" s="51">
        <f si="1" t="shared"/>
        <v/>
      </c>
      <c r="L59" s="52">
        <f si="2" t="shared"/>
        <v/>
      </c>
      <c r="M59" s="48" t="n">
        <v>244</v>
      </c>
      <c r="N59" s="51">
        <f si="3" t="shared"/>
        <v/>
      </c>
      <c r="O59" s="48" t="n">
        <v>245</v>
      </c>
      <c r="P59" s="48" t="n">
        <v>718</v>
      </c>
      <c r="Q59" s="49" t="n">
        <v>648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2654</v>
      </c>
      <c r="B65" s="10" t="n">
        <v>2482</v>
      </c>
      <c r="D65" s="19" t="s">
        <v>84</v>
      </c>
      <c r="E65" s="18" t="n">
        <v>26</v>
      </c>
      <c r="F65" s="19">
        <f>A65-dclintb</f>
        <v/>
      </c>
      <c r="G65" s="24">
        <f>B65-dclintl</f>
        <v/>
      </c>
      <c r="H65" s="18" t="n">
        <v>9769</v>
      </c>
      <c r="I65" s="18" t="n">
        <v>25365</v>
      </c>
      <c r="J65" s="18" t="n">
        <v>23865</v>
      </c>
      <c r="K65" s="20">
        <f>(I65-J65)/J65</f>
        <v/>
      </c>
      <c r="L65" s="30">
        <f>(H65-G65)/H65</f>
        <v/>
      </c>
      <c r="M65" s="18" t="n">
        <v>1702</v>
      </c>
      <c r="N65" s="20">
        <f>M65/allholds</f>
        <v/>
      </c>
      <c r="O65" s="18" t="n">
        <v>1578</v>
      </c>
      <c r="P65" s="18" t="n">
        <v>5124</v>
      </c>
      <c r="Q65" s="19" t="n">
        <v>6088</v>
      </c>
      <c r="R65" s="20">
        <f>(P65-Q65)/Q65</f>
        <v/>
      </c>
    </row>
    <row customHeight="1" ht="11.25" r="66" s="22" spans="1:1025">
      <c r="A66" s="10" t="n">
        <v>333</v>
      </c>
      <c r="B66" s="10" t="n">
        <v>297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592</v>
      </c>
      <c r="I66" s="13" t="n">
        <v>1526</v>
      </c>
      <c r="J66" s="13" t="n">
        <v>344</v>
      </c>
      <c r="K66" s="7">
        <f>(I66-J66)/J66</f>
        <v/>
      </c>
      <c r="L66" s="29">
        <f>(H66-G66)/H66</f>
        <v/>
      </c>
      <c r="M66" s="13" t="n">
        <v>168</v>
      </c>
      <c r="N66" s="7">
        <f>M66/allholds</f>
        <v/>
      </c>
      <c r="O66" s="13" t="n">
        <v>68</v>
      </c>
      <c r="P66" s="13" t="n">
        <v>326</v>
      </c>
      <c r="Q66" s="11" t="n">
        <v>8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6762</v>
      </c>
      <c r="B71" s="10" t="n">
        <v>6914</v>
      </c>
      <c r="D71" s="19" t="s">
        <v>87</v>
      </c>
      <c r="E71" s="18" t="n">
        <v>40</v>
      </c>
      <c r="F71" s="19">
        <f>A71-stpintb</f>
        <v/>
      </c>
      <c r="G71" s="25">
        <f>B71-stpintl</f>
        <v/>
      </c>
      <c r="H71" s="18" t="n">
        <v>23677</v>
      </c>
      <c r="I71" s="18" t="n">
        <v>62879</v>
      </c>
      <c r="J71" s="18" t="n">
        <v>56686</v>
      </c>
      <c r="K71" s="20">
        <f ref="K71:K76" si="15" t="shared">(I71-J71)/J71</f>
        <v/>
      </c>
      <c r="L71" s="29">
        <f>(H71-G71)/H71</f>
        <v/>
      </c>
      <c r="M71" s="18" t="n">
        <v>6827</v>
      </c>
      <c r="N71" s="20">
        <f>M71/allholds</f>
        <v/>
      </c>
      <c r="O71" s="18" t="n">
        <v>5983</v>
      </c>
      <c r="P71" s="18" t="n">
        <v>20820</v>
      </c>
      <c r="Q71" s="19" t="n">
        <v>19947</v>
      </c>
      <c r="R71" s="20">
        <f ref="R71:R76" si="16" t="shared">(P71-Q71)/Q71</f>
        <v/>
      </c>
    </row>
    <row customHeight="1" ht="11.25" r="72" s="22" spans="1:1025">
      <c r="A72" s="10" t="n">
        <v>338</v>
      </c>
      <c r="B72" s="10" t="n">
        <v>255</v>
      </c>
      <c r="D72" s="11" t="s">
        <v>88</v>
      </c>
      <c r="E72" s="13" t="n">
        <v>0</v>
      </c>
      <c r="F72" s="11">
        <f>A72-almintb</f>
        <v/>
      </c>
      <c r="G72" s="25">
        <f>B72-almintl</f>
        <v/>
      </c>
      <c r="H72" s="13" t="n">
        <v>463</v>
      </c>
      <c r="I72" s="13" t="n">
        <v>1291</v>
      </c>
      <c r="J72" s="13" t="n">
        <v>1133</v>
      </c>
      <c r="K72" s="7">
        <f si="15" t="shared"/>
        <v/>
      </c>
      <c r="L72" s="29">
        <f>(H72-G72)/H72</f>
        <v/>
      </c>
      <c r="M72" s="13" t="n">
        <v>188</v>
      </c>
      <c r="N72" s="7">
        <f>M72/allholds</f>
        <v/>
      </c>
      <c r="O72" s="13" t="n">
        <v>148</v>
      </c>
      <c r="P72" s="13" t="n">
        <v>543</v>
      </c>
      <c r="Q72" s="11" t="n">
        <v>533</v>
      </c>
      <c r="R72" s="7">
        <f si="16" t="shared"/>
        <v/>
      </c>
    </row>
    <row customHeight="1" ht="11.25" r="73" s="22" spans="1:1025">
      <c r="A73" s="10" t="n">
        <v>1545</v>
      </c>
      <c r="B73" s="10" t="n">
        <v>1873</v>
      </c>
      <c r="D73" s="11" t="s">
        <v>89</v>
      </c>
      <c r="E73" s="13" t="n">
        <v>20</v>
      </c>
      <c r="F73" s="26">
        <f>A73-plointb</f>
        <v/>
      </c>
      <c r="G73" s="27">
        <f>B73-plointl</f>
        <v/>
      </c>
      <c r="H73" s="13" t="n">
        <v>4825</v>
      </c>
      <c r="I73" s="13" t="n">
        <v>12462</v>
      </c>
      <c r="J73" s="13" t="n">
        <v>11593</v>
      </c>
      <c r="K73" s="7">
        <f si="15" t="shared"/>
        <v/>
      </c>
      <c r="L73" s="31">
        <f>(H73-G73)/H73</f>
        <v/>
      </c>
      <c r="M73" s="13" t="n">
        <v>1670</v>
      </c>
      <c r="N73" s="7">
        <f>M73/allholds</f>
        <v/>
      </c>
      <c r="O73" s="13" t="n">
        <v>1389</v>
      </c>
      <c r="P73" s="13" t="n">
        <v>5068</v>
      </c>
      <c r="Q73" s="11" t="n">
        <v>5439</v>
      </c>
      <c r="R73" s="7">
        <f si="16" t="shared"/>
        <v/>
      </c>
    </row>
    <row customHeight="1" ht="11.25" r="74" s="22" spans="1:1025">
      <c r="A74" s="10" t="n">
        <v>631</v>
      </c>
      <c r="B74" s="10" t="n">
        <v>865</v>
      </c>
      <c r="D74" s="19" t="s">
        <v>90</v>
      </c>
      <c r="E74" s="18" t="n">
        <v>0</v>
      </c>
      <c r="F74" s="19">
        <f>A74-rosintb</f>
        <v/>
      </c>
      <c r="G74" s="24">
        <f>B74-rosintl</f>
        <v/>
      </c>
      <c r="H74" s="18" t="n">
        <v>1530</v>
      </c>
      <c r="I74" s="18" t="n">
        <v>4613</v>
      </c>
      <c r="J74" s="18" t="n">
        <v>3824</v>
      </c>
      <c r="K74" s="20">
        <f si="15" t="shared"/>
        <v/>
      </c>
      <c r="L74" s="30">
        <f>(H74-G74)/H74</f>
        <v/>
      </c>
      <c r="M74" s="18" t="n">
        <v>630</v>
      </c>
      <c r="N74" s="20">
        <f>M74/allholds</f>
        <v/>
      </c>
      <c r="O74" s="18" t="n">
        <v>554</v>
      </c>
      <c r="P74" s="18" t="n">
        <v>1939</v>
      </c>
      <c r="Q74" s="19" t="n">
        <v>1494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28423</v>
      </c>
      <c r="B82" s="10" t="n">
        <v>9696</v>
      </c>
      <c r="D82" s="19" t="s">
        <v>93</v>
      </c>
      <c r="E82" s="18" t="n">
        <v>213</v>
      </c>
      <c r="F82" s="19">
        <f>A82-madintb-nonmplscid</f>
        <v/>
      </c>
      <c r="G82" s="24">
        <f>B82-madintl+E82</f>
        <v/>
      </c>
      <c r="H82" s="18" t="n">
        <v>31554</v>
      </c>
      <c r="I82" s="18" t="n">
        <v>87073</v>
      </c>
      <c r="J82" s="18" t="n">
        <v>50882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9432</v>
      </c>
      <c r="N82" s="20">
        <f ref="N82:N90" si="19" t="shared">M82/allholds</f>
        <v/>
      </c>
      <c r="O82" s="18" t="n">
        <v>8128</v>
      </c>
      <c r="P82" s="18" t="n">
        <v>27969</v>
      </c>
      <c r="Q82" s="19" t="n">
        <v>32588</v>
      </c>
      <c r="R82" s="20">
        <f ref="R82:R90" si="20" t="shared">(P82-Q82)/Q82</f>
        <v/>
      </c>
    </row>
    <row customHeight="1" ht="11.25" r="83" s="22" spans="1:1025">
      <c r="A83" s="10" t="n">
        <v>8521</v>
      </c>
      <c r="B83" s="10" t="n">
        <v>10775</v>
      </c>
      <c r="D83" s="11" t="s">
        <v>94</v>
      </c>
      <c r="E83" s="13" t="n">
        <v>119</v>
      </c>
      <c r="F83" s="11">
        <f>A83-hpbintb</f>
        <v/>
      </c>
      <c r="G83" s="25">
        <f>B83-hpbintl+E83</f>
        <v/>
      </c>
      <c r="H83" s="13" t="n">
        <v>22683</v>
      </c>
      <c r="I83" s="13" t="n">
        <v>62610</v>
      </c>
      <c r="J83" s="13" t="n">
        <v>41186</v>
      </c>
      <c r="K83" s="7">
        <f si="17" t="shared"/>
        <v/>
      </c>
      <c r="L83" s="29">
        <f si="18" t="shared"/>
        <v/>
      </c>
      <c r="M83" s="13" t="n">
        <v>9201</v>
      </c>
      <c r="N83" s="7">
        <f si="19" t="shared"/>
        <v/>
      </c>
      <c r="O83" s="13" t="n">
        <v>8252</v>
      </c>
      <c r="P83" s="13" t="n">
        <v>27922</v>
      </c>
      <c r="Q83" s="11" t="n">
        <v>31314</v>
      </c>
      <c r="R83" s="7">
        <f si="20" t="shared"/>
        <v/>
      </c>
    </row>
    <row customHeight="1" ht="11.25" r="84" s="22" spans="1:1025">
      <c r="A84" s="10" t="n">
        <v>4631</v>
      </c>
      <c r="B84" s="10" t="n">
        <v>7683</v>
      </c>
      <c r="D84" s="11" t="s">
        <v>95</v>
      </c>
      <c r="E84" s="13" t="n">
        <v>72</v>
      </c>
      <c r="F84" s="26">
        <f>A84-hawintb</f>
        <v/>
      </c>
      <c r="G84" s="27">
        <f>B84-hawintl+E84</f>
        <v/>
      </c>
      <c r="H84" s="13" t="n">
        <v>14803</v>
      </c>
      <c r="I84" s="13" t="n">
        <v>42595</v>
      </c>
      <c r="J84" s="13" t="n">
        <v>33836</v>
      </c>
      <c r="K84" s="7">
        <f si="17" t="shared"/>
        <v/>
      </c>
      <c r="L84" s="31">
        <f si="18" t="shared"/>
        <v/>
      </c>
      <c r="M84" s="13" t="n">
        <v>7008</v>
      </c>
      <c r="N84" s="7">
        <f si="19" t="shared"/>
        <v/>
      </c>
      <c r="O84" s="13" t="n">
        <v>5711</v>
      </c>
      <c r="P84" s="13" t="n">
        <v>21012</v>
      </c>
      <c r="Q84" s="11" t="n">
        <v>24965</v>
      </c>
      <c r="R84" s="7">
        <f si="20" t="shared"/>
        <v/>
      </c>
    </row>
    <row customHeight="1" ht="11.25" r="85" s="22" spans="1:1025">
      <c r="A85" s="10" t="n">
        <v>4576</v>
      </c>
      <c r="B85" s="10" t="n">
        <v>9224</v>
      </c>
      <c r="D85" s="19" t="s">
        <v>96</v>
      </c>
      <c r="E85" s="18" t="n">
        <v>73</v>
      </c>
      <c r="F85" s="19">
        <f>A85-lakintb</f>
        <v/>
      </c>
      <c r="G85" s="24">
        <f>B85-lakintl+E85</f>
        <v/>
      </c>
      <c r="H85" s="18" t="n">
        <v>19087</v>
      </c>
      <c r="I85" s="18" t="n">
        <v>52621</v>
      </c>
      <c r="J85" s="18" t="n">
        <v>30009</v>
      </c>
      <c r="K85" s="20">
        <f si="17" t="shared"/>
        <v/>
      </c>
      <c r="L85" s="30">
        <f si="18" t="shared"/>
        <v/>
      </c>
      <c r="M85" s="18" t="n">
        <v>8143</v>
      </c>
      <c r="N85" s="20">
        <f si="19" t="shared"/>
        <v/>
      </c>
      <c r="O85" s="18" t="n">
        <v>7235</v>
      </c>
      <c r="P85" s="18" t="n">
        <v>23965</v>
      </c>
      <c r="Q85" s="19" t="n">
        <v>23352</v>
      </c>
      <c r="R85" s="20">
        <f si="20" t="shared"/>
        <v/>
      </c>
    </row>
    <row customHeight="1" ht="11.25" r="86" s="22" spans="1:1025">
      <c r="A86" s="10" t="n">
        <v>4380</v>
      </c>
      <c r="B86" s="10" t="n">
        <v>6960</v>
      </c>
      <c r="D86" s="11" t="s">
        <v>97</v>
      </c>
      <c r="E86" s="13" t="n">
        <v>48</v>
      </c>
      <c r="F86" s="11">
        <f>A86-meaintb</f>
        <v/>
      </c>
      <c r="G86" s="25">
        <f>B86-meaintl+E86</f>
        <v/>
      </c>
      <c r="H86" s="13" t="n">
        <v>12398</v>
      </c>
      <c r="I86" s="13" t="n">
        <v>33822</v>
      </c>
      <c r="J86" s="13" t="n">
        <v>24251</v>
      </c>
      <c r="K86" s="7">
        <f si="17" t="shared"/>
        <v/>
      </c>
      <c r="L86" s="29">
        <f si="18" t="shared"/>
        <v/>
      </c>
      <c r="M86" s="13" t="n">
        <v>6012</v>
      </c>
      <c r="N86" s="7">
        <f si="19" t="shared"/>
        <v/>
      </c>
      <c r="O86" s="13" t="n">
        <v>5234</v>
      </c>
      <c r="P86" s="13" t="n">
        <v>16970</v>
      </c>
      <c r="Q86" s="11" t="n">
        <v>17573</v>
      </c>
      <c r="R86" s="7">
        <f si="20" t="shared"/>
        <v/>
      </c>
    </row>
    <row customHeight="1" ht="11.25" r="87" s="22" spans="1:1025">
      <c r="A87" s="10" t="n">
        <v>1401</v>
      </c>
      <c r="B87" s="10" t="n">
        <v>5005</v>
      </c>
      <c r="D87" s="11" t="s">
        <v>98</v>
      </c>
      <c r="E87" s="13" t="n">
        <v>38</v>
      </c>
      <c r="F87" s="11">
        <f>A87-msbintb</f>
        <v/>
      </c>
      <c r="G87" s="25">
        <f>B87-msbintl+E87</f>
        <v/>
      </c>
      <c r="H87" s="13" t="n">
        <v>8686</v>
      </c>
      <c r="I87" s="13" t="n">
        <v>23574</v>
      </c>
      <c r="J87" s="13" t="n">
        <v>21704</v>
      </c>
      <c r="K87" s="7">
        <f si="17" t="shared"/>
        <v/>
      </c>
      <c r="L87" s="29">
        <f si="18" t="shared"/>
        <v/>
      </c>
      <c r="M87" s="13" t="n">
        <v>3882</v>
      </c>
      <c r="N87" s="7">
        <f si="19" t="shared"/>
        <v/>
      </c>
      <c r="O87" s="13" t="n">
        <v>3516</v>
      </c>
      <c r="P87" s="13" t="n">
        <v>12330</v>
      </c>
      <c r="Q87" s="11" t="n">
        <v>15786</v>
      </c>
      <c r="R87" s="7">
        <f si="20" t="shared"/>
        <v/>
      </c>
    </row>
    <row customHeight="1" ht="11.25" r="88" s="22" spans="1:1025">
      <c r="A88" s="10" t="n">
        <v>8368</v>
      </c>
      <c r="B88" s="10" t="n">
        <v>16666</v>
      </c>
      <c r="D88" s="19" t="s">
        <v>99</v>
      </c>
      <c r="E88" s="18" t="n">
        <v>158</v>
      </c>
      <c r="F88" s="19">
        <f>A88-pinintb</f>
        <v/>
      </c>
      <c r="G88" s="24">
        <f>B88-pinintl+E88</f>
        <v/>
      </c>
      <c r="H88" s="18" t="n">
        <v>42306</v>
      </c>
      <c r="I88" s="18" t="n">
        <v>116984</v>
      </c>
      <c r="J88" s="18" t="n">
        <v>66150</v>
      </c>
      <c r="K88" s="20">
        <f si="17" t="shared"/>
        <v/>
      </c>
      <c r="L88" s="30">
        <f si="18" t="shared"/>
        <v/>
      </c>
      <c r="M88" s="18" t="n">
        <v>14424</v>
      </c>
      <c r="N88" s="20">
        <f si="19" t="shared"/>
        <v/>
      </c>
      <c r="O88" s="18" t="n">
        <v>13158</v>
      </c>
      <c r="P88" s="18" t="n">
        <v>45589</v>
      </c>
      <c r="Q88" s="19" t="n">
        <v>50620</v>
      </c>
      <c r="R88" s="20">
        <f si="20" t="shared"/>
        <v/>
      </c>
    </row>
    <row customHeight="1" ht="11.25" r="89" s="22" spans="1:1025">
      <c r="A89" s="10" t="n">
        <v>8371</v>
      </c>
      <c r="B89" s="10" t="n">
        <v>20871</v>
      </c>
      <c r="D89" s="11" t="s">
        <v>100</v>
      </c>
      <c r="E89" s="13" t="n">
        <v>191</v>
      </c>
      <c r="F89" s="11">
        <f>A89-seqintb</f>
        <v/>
      </c>
      <c r="G89" s="25">
        <f>B89-seqintl+E89</f>
        <v/>
      </c>
      <c r="H89" s="13" t="n">
        <v>52943</v>
      </c>
      <c r="I89" s="13" t="n">
        <v>151276</v>
      </c>
      <c r="J89" s="13" t="n">
        <v>97972</v>
      </c>
      <c r="K89" s="7">
        <f si="17" t="shared"/>
        <v/>
      </c>
      <c r="L89" s="29">
        <f si="18" t="shared"/>
        <v/>
      </c>
      <c r="M89" s="13" t="n">
        <v>19377</v>
      </c>
      <c r="N89" s="7">
        <f si="19" t="shared"/>
        <v/>
      </c>
      <c r="O89" s="13" t="n">
        <v>17393</v>
      </c>
      <c r="P89" s="13" t="n">
        <v>60860</v>
      </c>
      <c r="Q89" s="11" t="n">
        <v>77298</v>
      </c>
      <c r="R89" s="7">
        <f si="20" t="shared"/>
        <v/>
      </c>
    </row>
    <row customHeight="1" ht="11.25" r="90" s="22" spans="1:1025">
      <c r="A90" s="10" t="n">
        <v>4440</v>
      </c>
      <c r="B90" s="10" t="n">
        <v>3475</v>
      </c>
      <c r="D90" s="11" t="s">
        <v>101</v>
      </c>
      <c r="E90" s="13" t="n">
        <v>20</v>
      </c>
      <c r="F90" s="11">
        <f>A90-smbintb</f>
        <v/>
      </c>
      <c r="G90" s="25">
        <f>B90-smbintl+E90</f>
        <v/>
      </c>
      <c r="H90" s="13" t="n">
        <v>7830</v>
      </c>
      <c r="I90" s="13" t="n">
        <v>22275</v>
      </c>
      <c r="J90" s="13" t="n">
        <v>14158</v>
      </c>
      <c r="K90" s="7">
        <f si="17" t="shared"/>
        <v/>
      </c>
      <c r="L90" s="29">
        <f si="18" t="shared"/>
        <v/>
      </c>
      <c r="M90" s="13" t="n">
        <v>2937</v>
      </c>
      <c r="N90" s="7">
        <f si="19" t="shared"/>
        <v/>
      </c>
      <c r="O90" s="13" t="n">
        <v>2398</v>
      </c>
      <c r="P90" s="13" t="n">
        <v>8599</v>
      </c>
      <c r="Q90" s="11" t="n">
        <v>9916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767</v>
      </c>
      <c r="E7" s="38" t="n">
        <v>1745</v>
      </c>
      <c r="F7" s="15" t="n">
        <v>414</v>
      </c>
      <c r="G7" s="38" t="n">
        <v>1574</v>
      </c>
      <c r="H7" s="15" t="n">
        <v>447</v>
      </c>
      <c r="I7" s="38" t="n">
        <v>1568</v>
      </c>
      <c r="J7" s="15" t="n">
        <v>382</v>
      </c>
      <c r="K7" s="38" t="n">
        <v>1492</v>
      </c>
      <c r="L7" s="15" t="n">
        <v>128</v>
      </c>
      <c r="M7" s="38" t="n">
        <v>924</v>
      </c>
    </row>
    <row customHeight="1" ht="11.25" r="8" s="22" spans="1:1025">
      <c r="A8" s="54" t="s">
        <v>94</v>
      </c>
      <c r="B8" s="15" t="n">
        <v>1745</v>
      </c>
      <c r="C8" s="38" t="n">
        <v>767</v>
      </c>
      <c r="E8" s="39" t="n"/>
      <c r="F8" s="15" t="n">
        <v>274</v>
      </c>
      <c r="G8" s="38" t="n">
        <v>338</v>
      </c>
      <c r="H8" s="15" t="n">
        <v>325</v>
      </c>
      <c r="I8" s="38" t="n">
        <v>422</v>
      </c>
      <c r="J8" s="15" t="n">
        <v>387</v>
      </c>
      <c r="K8" s="38" t="n">
        <v>286</v>
      </c>
      <c r="L8" s="15" t="n">
        <v>51</v>
      </c>
      <c r="M8" s="38" t="n">
        <v>102</v>
      </c>
    </row>
    <row customHeight="1" ht="11.25" r="9" s="22" spans="1:1025">
      <c r="A9" s="54" t="s">
        <v>95</v>
      </c>
      <c r="B9" s="15" t="n">
        <v>1574</v>
      </c>
      <c r="C9" s="38" t="n">
        <v>414</v>
      </c>
      <c r="D9" s="15" t="n">
        <v>338</v>
      </c>
      <c r="E9" s="38" t="n">
        <v>274</v>
      </c>
      <c r="G9" s="39" t="n"/>
      <c r="H9" s="15" t="n">
        <v>188</v>
      </c>
      <c r="I9" s="38" t="n">
        <v>619</v>
      </c>
      <c r="J9" s="15" t="n">
        <v>118</v>
      </c>
      <c r="K9" s="38" t="n">
        <v>195</v>
      </c>
      <c r="L9" s="15" t="n">
        <v>41</v>
      </c>
      <c r="M9" s="38" t="n">
        <v>141</v>
      </c>
    </row>
    <row customHeight="1" ht="11.25" r="10" s="22" spans="1:1025">
      <c r="A10" s="54" t="s">
        <v>96</v>
      </c>
      <c r="B10" s="15" t="n">
        <v>1568</v>
      </c>
      <c r="C10" s="38" t="n">
        <v>447</v>
      </c>
      <c r="D10" s="15" t="n">
        <v>422</v>
      </c>
      <c r="E10" s="38" t="n">
        <v>325</v>
      </c>
      <c r="F10" s="15" t="n">
        <v>619</v>
      </c>
      <c r="G10" s="38" t="n">
        <v>188</v>
      </c>
      <c r="H10" s="15" t="n"/>
      <c r="I10" s="38" t="n"/>
      <c r="J10" s="15" t="n">
        <v>187</v>
      </c>
      <c r="K10" s="38" t="n">
        <v>254</v>
      </c>
      <c r="L10" s="15" t="n">
        <v>61</v>
      </c>
      <c r="M10" s="38" t="n">
        <v>183</v>
      </c>
    </row>
    <row customHeight="1" ht="11.25" r="11" s="22" spans="1:1025">
      <c r="A11" s="54" t="s">
        <v>97</v>
      </c>
      <c r="B11" s="15" t="n">
        <v>1492</v>
      </c>
      <c r="C11" s="38" t="n">
        <v>382</v>
      </c>
      <c r="D11" s="15" t="n">
        <v>286</v>
      </c>
      <c r="E11" s="38" t="n">
        <v>387</v>
      </c>
      <c r="F11" s="15" t="n">
        <v>195</v>
      </c>
      <c r="G11" s="38" t="n">
        <v>118</v>
      </c>
      <c r="H11" s="15" t="n">
        <v>254</v>
      </c>
      <c r="I11" s="38" t="n">
        <v>187</v>
      </c>
      <c r="K11" s="39" t="n"/>
      <c r="L11" s="15" t="n">
        <v>42</v>
      </c>
      <c r="M11" s="38" t="n">
        <v>329</v>
      </c>
    </row>
    <row customHeight="1" ht="11.25" r="12" s="22" spans="1:1025">
      <c r="A12" s="54" t="s">
        <v>98</v>
      </c>
      <c r="B12" s="15" t="n">
        <v>924</v>
      </c>
      <c r="C12" s="38" t="n">
        <v>128</v>
      </c>
      <c r="D12" s="15" t="n">
        <v>102</v>
      </c>
      <c r="E12" s="38" t="n">
        <v>51</v>
      </c>
      <c r="F12" s="15" t="n">
        <v>141</v>
      </c>
      <c r="G12" s="38" t="n">
        <v>41</v>
      </c>
      <c r="H12" s="15" t="n">
        <v>183</v>
      </c>
      <c r="I12" s="38" t="n">
        <v>61</v>
      </c>
      <c r="J12" s="15" t="n">
        <v>329</v>
      </c>
      <c r="K12" s="38" t="n">
        <v>42</v>
      </c>
      <c r="L12" s="15" t="n"/>
      <c r="M12" s="38" t="n"/>
    </row>
    <row customHeight="1" ht="11.25" r="13" s="22" spans="1:1025">
      <c r="A13" s="54" t="s">
        <v>99</v>
      </c>
      <c r="B13" s="15" t="n">
        <v>3236</v>
      </c>
      <c r="C13" s="38" t="n">
        <v>647</v>
      </c>
      <c r="D13" s="15" t="n">
        <v>843</v>
      </c>
      <c r="E13" s="38" t="n">
        <v>474</v>
      </c>
      <c r="F13" s="15" t="n">
        <v>405</v>
      </c>
      <c r="G13" s="38" t="n">
        <v>841</v>
      </c>
      <c r="H13" s="15" t="n">
        <v>432</v>
      </c>
      <c r="I13" s="38" t="n">
        <v>815</v>
      </c>
      <c r="J13" s="15" t="n">
        <v>354</v>
      </c>
      <c r="K13" s="38" t="n">
        <v>381</v>
      </c>
      <c r="L13" s="15" t="n">
        <v>81</v>
      </c>
      <c r="M13" s="38" t="n">
        <v>282</v>
      </c>
    </row>
    <row customHeight="1" ht="11.25" r="14" s="22" spans="1:1025">
      <c r="A14" s="54" t="s">
        <v>100</v>
      </c>
      <c r="B14" s="15" t="n">
        <v>3194</v>
      </c>
      <c r="C14" s="38" t="n">
        <v>829</v>
      </c>
      <c r="D14" s="15" t="n">
        <v>1663</v>
      </c>
      <c r="E14" s="38" t="n">
        <v>621</v>
      </c>
      <c r="F14" s="15" t="n">
        <v>532</v>
      </c>
      <c r="G14" s="38" t="n">
        <v>423</v>
      </c>
      <c r="H14" s="15" t="n">
        <v>550</v>
      </c>
      <c r="I14" s="38" t="n">
        <v>487</v>
      </c>
      <c r="J14" s="15" t="n">
        <v>661</v>
      </c>
      <c r="K14" s="38" t="n">
        <v>369</v>
      </c>
      <c r="L14" s="15" t="n">
        <v>137</v>
      </c>
      <c r="M14" s="38" t="n">
        <v>295</v>
      </c>
    </row>
    <row customHeight="1" ht="11.25" r="15" s="22" spans="1:1025">
      <c r="A15" s="54" t="s">
        <v>101</v>
      </c>
      <c r="B15" s="15" t="n">
        <v>692</v>
      </c>
      <c r="C15" s="38" t="n">
        <v>343</v>
      </c>
      <c r="D15" s="15" t="n">
        <v>119</v>
      </c>
      <c r="E15" s="38" t="n">
        <v>478</v>
      </c>
      <c r="F15" s="15" t="n">
        <v>88</v>
      </c>
      <c r="G15" s="38" t="n">
        <v>156</v>
      </c>
      <c r="H15" s="15" t="n">
        <v>118</v>
      </c>
      <c r="I15" s="38" t="n">
        <v>194</v>
      </c>
      <c r="J15" s="15" t="n">
        <v>167</v>
      </c>
      <c r="K15" s="38" t="n">
        <v>126</v>
      </c>
      <c r="L15" s="15" t="n">
        <v>23</v>
      </c>
      <c r="M15" s="38" t="n">
        <v>40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647</v>
      </c>
      <c r="C23" s="38" t="n">
        <v>3236</v>
      </c>
      <c r="D23" s="15" t="n">
        <v>829</v>
      </c>
      <c r="E23" s="38" t="n">
        <v>3194</v>
      </c>
      <c r="F23" s="15" t="n">
        <v>343</v>
      </c>
      <c r="G23" s="38" t="n">
        <v>692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474</v>
      </c>
      <c r="C24" s="38" t="n">
        <v>843</v>
      </c>
      <c r="D24" s="15" t="n">
        <v>621</v>
      </c>
      <c r="E24" s="38" t="n">
        <v>1663</v>
      </c>
      <c r="F24" s="15" t="n">
        <v>478</v>
      </c>
      <c r="G24" s="38" t="n">
        <v>119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841</v>
      </c>
      <c r="C25" s="38" t="n">
        <v>405</v>
      </c>
      <c r="D25" s="15" t="n">
        <v>423</v>
      </c>
      <c r="E25" s="38" t="n">
        <v>532</v>
      </c>
      <c r="F25" s="15" t="n">
        <v>156</v>
      </c>
      <c r="G25" s="38" t="n">
        <v>88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815</v>
      </c>
      <c r="C26" s="38" t="n">
        <v>432</v>
      </c>
      <c r="D26" s="15" t="n">
        <v>487</v>
      </c>
      <c r="E26" s="38" t="n">
        <v>550</v>
      </c>
      <c r="F26" s="15" t="n">
        <v>194</v>
      </c>
      <c r="G26" s="38" t="n">
        <v>118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381</v>
      </c>
      <c r="C27" s="38" t="n">
        <v>354</v>
      </c>
      <c r="D27" s="15" t="n">
        <v>369</v>
      </c>
      <c r="E27" s="38" t="n">
        <v>661</v>
      </c>
      <c r="F27" s="15" t="n">
        <v>126</v>
      </c>
      <c r="G27" s="38" t="n">
        <v>167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282</v>
      </c>
      <c r="C28" s="38" t="n">
        <v>81</v>
      </c>
      <c r="D28" s="15" t="n">
        <v>295</v>
      </c>
      <c r="E28" s="38" t="n">
        <v>137</v>
      </c>
      <c r="F28" s="15" t="n">
        <v>40</v>
      </c>
      <c r="G28" s="38" t="n">
        <v>23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841</v>
      </c>
      <c r="E29" s="38" t="n">
        <v>841</v>
      </c>
      <c r="F29" s="15" t="n">
        <v>381</v>
      </c>
      <c r="G29" s="38" t="n">
        <v>232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841</v>
      </c>
      <c r="C30" s="38" t="n">
        <v>841</v>
      </c>
      <c r="D30" s="15" t="n"/>
      <c r="E30" s="38" t="n"/>
      <c r="F30" s="15" t="n">
        <v>778</v>
      </c>
      <c r="G30" s="38" t="n">
        <v>191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232</v>
      </c>
      <c r="C31" s="38" t="n">
        <v>381</v>
      </c>
      <c r="D31" s="15" t="n">
        <v>191</v>
      </c>
      <c r="E31" s="38" t="n">
        <v>778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118</v>
      </c>
      <c r="E39" s="38" t="n">
        <v>192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192</v>
      </c>
      <c r="C40" s="38" t="n">
        <v>118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115</v>
      </c>
      <c r="E48" s="38" t="n">
        <v>27</v>
      </c>
      <c r="F48" s="15" t="n">
        <v>350</v>
      </c>
      <c r="G48" s="38" t="n">
        <v>299</v>
      </c>
      <c r="H48" s="15" t="n">
        <v>136</v>
      </c>
      <c r="I48" s="38" t="n">
        <v>97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27</v>
      </c>
      <c r="C49" s="38" t="n">
        <v>115</v>
      </c>
      <c r="D49" s="65" t="n"/>
      <c r="E49" s="39" t="n"/>
      <c r="F49" s="15" t="n">
        <v>21</v>
      </c>
      <c r="G49" s="38" t="n">
        <v>27</v>
      </c>
      <c r="H49" s="15" t="n">
        <v>17</v>
      </c>
      <c r="I49" s="38" t="n">
        <v>1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299</v>
      </c>
      <c r="C50" s="38" t="n">
        <v>350</v>
      </c>
      <c r="D50" s="15" t="n">
        <v>27</v>
      </c>
      <c r="E50" s="38" t="n">
        <v>21</v>
      </c>
      <c r="G50" s="39" t="n"/>
      <c r="H50" s="15" t="n">
        <v>61</v>
      </c>
      <c r="I50" s="38" t="n">
        <v>62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97</v>
      </c>
      <c r="C51" s="38" t="n">
        <v>136</v>
      </c>
      <c r="D51" s="15" t="n">
        <v>1</v>
      </c>
      <c r="E51" s="38" t="n">
        <v>17</v>
      </c>
      <c r="F51" s="15" t="n">
        <v>62</v>
      </c>
      <c r="G51" s="38" t="n">
        <v>61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