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eetings\Board of Trustees\2022\1-2022\"/>
    </mc:Choice>
  </mc:AlternateContent>
  <bookViews>
    <workbookView xWindow="0" yWindow="0" windowWidth="34005" windowHeight="11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" i="1" l="1"/>
  <c r="Z28" i="1"/>
  <c r="AB28" i="1"/>
  <c r="AC28" i="1"/>
  <c r="Y28" i="1"/>
  <c r="AB20" i="1"/>
  <c r="AA20" i="1"/>
  <c r="AC20" i="1"/>
  <c r="Z20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L12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H10" i="1"/>
  <c r="AA26" i="1"/>
  <c r="AB26" i="1"/>
  <c r="AC26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H26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H24" i="1"/>
  <c r="AA6" i="1"/>
  <c r="AB6" i="1"/>
  <c r="AC6" i="1"/>
  <c r="AC18" i="1" s="1"/>
  <c r="AA18" i="1"/>
  <c r="AB18" i="1"/>
  <c r="AA16" i="1"/>
  <c r="AB16" i="1"/>
  <c r="AC16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H18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H16" i="1"/>
  <c r="V6" i="1"/>
  <c r="W6" i="1" s="1"/>
  <c r="X6" i="1" s="1"/>
  <c r="Y6" i="1" s="1"/>
  <c r="Z6" i="1" s="1"/>
  <c r="O6" i="1"/>
  <c r="P6" i="1"/>
  <c r="Q6" i="1"/>
  <c r="R6" i="1"/>
  <c r="S6" i="1"/>
  <c r="T6" i="1"/>
  <c r="U6" i="1" s="1"/>
  <c r="I6" i="1"/>
  <c r="J6" i="1"/>
  <c r="K6" i="1"/>
  <c r="L6" i="1"/>
  <c r="M6" i="1"/>
  <c r="N6" i="1" s="1"/>
  <c r="H6" i="1"/>
  <c r="D6" i="1"/>
  <c r="E6" i="1"/>
  <c r="F6" i="1"/>
  <c r="C6" i="1"/>
  <c r="G3" i="1"/>
  <c r="G6" i="1" l="1"/>
</calcChain>
</file>

<file path=xl/sharedStrings.xml><?xml version="1.0" encoding="utf-8"?>
<sst xmlns="http://schemas.openxmlformats.org/spreadsheetml/2006/main" count="46" uniqueCount="44">
  <si>
    <t xml:space="preserve">          7651 Rent</t>
  </si>
  <si>
    <t>ACCT #</t>
  </si>
  <si>
    <t>SUBPROGRAM/ ITEM/ACCOUNT CODE</t>
  </si>
  <si>
    <t>2018 Budget</t>
  </si>
  <si>
    <t>2019 Budget</t>
  </si>
  <si>
    <t>2020 Budget</t>
  </si>
  <si>
    <t>2021 Budget</t>
  </si>
  <si>
    <t>2022 Budget</t>
  </si>
  <si>
    <t>DELIVERY RENT - 7296</t>
  </si>
  <si>
    <t>2023 Projections w/2% annual increase</t>
  </si>
  <si>
    <t>2024 Projections w/2% annual increase</t>
  </si>
  <si>
    <t>2025 Projections w/2% annual increase</t>
  </si>
  <si>
    <t>2026 Projections w/2% annual increase</t>
  </si>
  <si>
    <t>2027 Projections w/2% annual increase</t>
  </si>
  <si>
    <t>2028 Projections w/2% annual increase</t>
  </si>
  <si>
    <t>2029 Projections w/2% annual increase</t>
  </si>
  <si>
    <t>2030 Projections w/2% annual increase</t>
  </si>
  <si>
    <t>2031 Projections w/2% annual increase</t>
  </si>
  <si>
    <t>2032 Projections w/2% annual increase</t>
  </si>
  <si>
    <t>2033 Projections w/2% annual increase</t>
  </si>
  <si>
    <t>2034 Projections w/2% annual increase</t>
  </si>
  <si>
    <t>2035 Projections w/2% annual increase</t>
  </si>
  <si>
    <t>2036 Projections w/2% annual increase</t>
  </si>
  <si>
    <t>2037 Projections w/2% annual increase</t>
  </si>
  <si>
    <t>2038 Projections w/2% annual increase</t>
  </si>
  <si>
    <t>2039 Projections w/2% annual increase</t>
  </si>
  <si>
    <t>2040 Projections w/2% annual increase</t>
  </si>
  <si>
    <t>2041 Projections w/2% annual increase</t>
  </si>
  <si>
    <t>Total Facility Cost - Renting</t>
  </si>
  <si>
    <t>2042 Projections w/2% annual increase</t>
  </si>
  <si>
    <t>2043 Projections w/2% annual increase</t>
  </si>
  <si>
    <t>2044 Projections w/2% annual increase</t>
  </si>
  <si>
    <t>BCPL Primary Loan $5.5 million</t>
  </si>
  <si>
    <t>BCPL Secondary Loan $1 million</t>
  </si>
  <si>
    <t>Loan vs. Rent</t>
  </si>
  <si>
    <t>BCPL Secondary Loan $800,000</t>
  </si>
  <si>
    <t>Break Even Point with Additional $1 million loan</t>
  </si>
  <si>
    <t>Scenario 1</t>
  </si>
  <si>
    <t>Scenario 2</t>
  </si>
  <si>
    <t>Break Even Point with Additional $800,000 loan</t>
  </si>
  <si>
    <t>Total Both Loans with Additional $1 million</t>
  </si>
  <si>
    <t>Total Both Loans with additional $800,000</t>
  </si>
  <si>
    <t>Break Even Point with Primary Loan</t>
  </si>
  <si>
    <t>Last year of loan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</si>
</sst>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wrapText="1"/>
    </xf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164" fontId="0" fillId="2" borderId="0" xfId="0" applyNumberFormat="1" applyFill="1"/>
    <xf numFmtId="0" fontId="2" fillId="3" borderId="0" xfId="0" applyFont="1" applyFill="1" applyAlignment="1">
      <alignment wrapText="1"/>
    </xf>
    <xf numFmtId="164" fontId="0" fillId="3" borderId="0" xfId="0" applyNumberFormat="1" applyFill="1"/>
    <xf numFmtId="0" fontId="2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2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0" fillId="0" borderId="0" xfId="1" applyNumberFormat="1" applyFont="1" applyFill="1"/>
    <xf numFmtId="0" fontId="2" fillId="2" borderId="0" xfId="0" applyFont="1" applyFill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A4" workbookViewId="0">
      <selection activeCell="S28" sqref="S28"/>
    </sheetView>
  </sheetViews>
  <sheetFormatPr defaultRowHeight="15" x14ac:dyDescent="0.25"/>
  <cols>
    <col min="1" max="1" width="9.140625" customWidth="1"/>
    <col min="2" max="2" width="21.7109375" customWidth="1"/>
    <col min="3" max="14" width="11.140625" bestFit="1" customWidth="1"/>
    <col min="15" max="24" width="11.85546875" bestFit="1" customWidth="1"/>
    <col min="25" max="25" width="14.140625" customWidth="1"/>
    <col min="26" max="26" width="13.7109375" customWidth="1"/>
    <col min="27" max="29" width="13.5703125" bestFit="1" customWidth="1"/>
  </cols>
  <sheetData>
    <row r="1" spans="1:29" ht="60.75" x14ac:dyDescent="0.25">
      <c r="A1" s="1" t="s">
        <v>1</v>
      </c>
      <c r="B1" s="2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29</v>
      </c>
      <c r="AB1" s="4" t="s">
        <v>30</v>
      </c>
      <c r="AC1" s="4" t="s">
        <v>31</v>
      </c>
    </row>
    <row r="2" spans="1:29" ht="24.75" x14ac:dyDescent="0.25">
      <c r="A2" s="1"/>
      <c r="Z2" s="20" t="s">
        <v>43</v>
      </c>
    </row>
    <row r="3" spans="1:29" ht="24.75" x14ac:dyDescent="0.25">
      <c r="A3" s="1">
        <v>7651</v>
      </c>
      <c r="B3" s="2" t="s">
        <v>0</v>
      </c>
      <c r="C3" s="3">
        <v>202022</v>
      </c>
      <c r="D3" s="3">
        <v>208699</v>
      </c>
      <c r="E3" s="3">
        <v>213505</v>
      </c>
      <c r="F3" s="3">
        <v>217461.5</v>
      </c>
      <c r="G3" s="3">
        <f>14353.57*5+14784.18*7+1729*12+1296.75*12+11000</f>
        <v>222566.11000000002</v>
      </c>
    </row>
    <row r="4" spans="1:29" ht="24.75" x14ac:dyDescent="0.25">
      <c r="A4" s="2">
        <v>7296</v>
      </c>
      <c r="B4" s="2" t="s">
        <v>8</v>
      </c>
      <c r="C4" s="3">
        <v>164519</v>
      </c>
      <c r="D4" s="3">
        <v>166165</v>
      </c>
      <c r="E4" s="3">
        <v>167820</v>
      </c>
      <c r="F4" s="3">
        <v>169645.69</v>
      </c>
      <c r="G4" s="3">
        <v>171342.11</v>
      </c>
    </row>
    <row r="5" spans="1:29" x14ac:dyDescent="0.25">
      <c r="A5" s="1"/>
    </row>
    <row r="6" spans="1:29" ht="24.75" x14ac:dyDescent="0.25">
      <c r="A6" s="1"/>
      <c r="B6" s="11" t="s">
        <v>28</v>
      </c>
      <c r="C6" s="12">
        <f>SUM(C3:C4)</f>
        <v>366541</v>
      </c>
      <c r="D6" s="12">
        <f>SUM(D3:D4)</f>
        <v>374864</v>
      </c>
      <c r="E6" s="12">
        <f>SUM(E3:E4)</f>
        <v>381325</v>
      </c>
      <c r="F6" s="12">
        <f>SUM(F3:F4)</f>
        <v>387107.19</v>
      </c>
      <c r="G6" s="12">
        <f>SUM(G3:G4)</f>
        <v>393908.22</v>
      </c>
      <c r="H6" s="12">
        <f>G6*1.02</f>
        <v>401786.38439999998</v>
      </c>
      <c r="I6" s="12">
        <f t="shared" ref="I6:AC6" si="0">H6*1.02</f>
        <v>409822.11208799999</v>
      </c>
      <c r="J6" s="12">
        <f t="shared" si="0"/>
        <v>418018.55432976002</v>
      </c>
      <c r="K6" s="12">
        <f t="shared" si="0"/>
        <v>426378.92541635525</v>
      </c>
      <c r="L6" s="12">
        <f t="shared" si="0"/>
        <v>434906.50392468239</v>
      </c>
      <c r="M6" s="12">
        <f t="shared" si="0"/>
        <v>443604.63400317606</v>
      </c>
      <c r="N6" s="12">
        <f t="shared" si="0"/>
        <v>452476.72668323957</v>
      </c>
      <c r="O6" s="12">
        <f t="shared" si="0"/>
        <v>461526.26121690439</v>
      </c>
      <c r="P6" s="12">
        <f t="shared" si="0"/>
        <v>470756.7864412425</v>
      </c>
      <c r="Q6" s="12">
        <f t="shared" si="0"/>
        <v>480171.92217006738</v>
      </c>
      <c r="R6" s="12">
        <f t="shared" si="0"/>
        <v>489775.36061346874</v>
      </c>
      <c r="S6" s="12">
        <f t="shared" si="0"/>
        <v>499570.86782573815</v>
      </c>
      <c r="T6" s="12">
        <f t="shared" si="0"/>
        <v>509562.28518225293</v>
      </c>
      <c r="U6" s="12">
        <f t="shared" si="0"/>
        <v>519753.53088589798</v>
      </c>
      <c r="V6" s="12">
        <f t="shared" si="0"/>
        <v>530148.60150361597</v>
      </c>
      <c r="W6" s="12">
        <f t="shared" si="0"/>
        <v>540751.57353368832</v>
      </c>
      <c r="X6" s="12">
        <f t="shared" si="0"/>
        <v>551566.60500436206</v>
      </c>
      <c r="Y6" s="12">
        <f t="shared" si="0"/>
        <v>562597.93710444926</v>
      </c>
      <c r="Z6" s="12">
        <f t="shared" si="0"/>
        <v>573849.89584653825</v>
      </c>
      <c r="AA6" s="12">
        <f t="shared" si="0"/>
        <v>585326.89376346907</v>
      </c>
      <c r="AB6" s="12">
        <f t="shared" si="0"/>
        <v>597033.43163873849</v>
      </c>
      <c r="AC6" s="12">
        <f t="shared" si="0"/>
        <v>608974.10027151322</v>
      </c>
    </row>
    <row r="7" spans="1:29" x14ac:dyDescent="0.25">
      <c r="A7" s="1"/>
    </row>
    <row r="8" spans="1:29" ht="24.75" x14ac:dyDescent="0.25">
      <c r="A8" s="1"/>
      <c r="B8" s="2" t="s">
        <v>32</v>
      </c>
      <c r="D8" s="6"/>
      <c r="E8" s="6"/>
      <c r="F8" s="6"/>
      <c r="G8" s="6"/>
      <c r="H8" s="8">
        <v>422264</v>
      </c>
      <c r="I8" s="8">
        <v>422264</v>
      </c>
      <c r="J8" s="8">
        <v>422264</v>
      </c>
      <c r="K8" s="19">
        <v>422264</v>
      </c>
      <c r="L8" s="8">
        <v>422264</v>
      </c>
      <c r="M8" s="8">
        <v>422264</v>
      </c>
      <c r="N8" s="8">
        <v>422264</v>
      </c>
      <c r="O8" s="8">
        <v>422264</v>
      </c>
      <c r="P8" s="8">
        <v>422264</v>
      </c>
      <c r="Q8" s="8">
        <v>422264</v>
      </c>
      <c r="R8" s="8">
        <v>422264</v>
      </c>
      <c r="S8" s="8">
        <v>422264</v>
      </c>
      <c r="T8" s="8">
        <v>422264</v>
      </c>
      <c r="U8" s="8">
        <v>422264</v>
      </c>
      <c r="V8" s="8">
        <v>422264</v>
      </c>
      <c r="W8" s="8">
        <v>422264</v>
      </c>
      <c r="X8" s="8">
        <v>422264</v>
      </c>
      <c r="Y8" s="8">
        <v>422264</v>
      </c>
      <c r="Z8" s="8">
        <v>422264</v>
      </c>
      <c r="AA8" s="8">
        <v>0</v>
      </c>
      <c r="AB8" s="8">
        <v>0</v>
      </c>
      <c r="AC8" s="8">
        <v>0</v>
      </c>
    </row>
    <row r="9" spans="1:29" x14ac:dyDescent="0.25">
      <c r="A9" s="1"/>
      <c r="B9" s="2"/>
      <c r="D9" s="6"/>
      <c r="E9" s="6"/>
      <c r="F9" s="6"/>
      <c r="G9" s="6"/>
      <c r="H9" s="8"/>
      <c r="I9" s="8"/>
      <c r="J9" s="8"/>
      <c r="K9" s="1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5">
      <c r="A10" s="1"/>
      <c r="B10" s="1" t="s">
        <v>34</v>
      </c>
      <c r="D10" s="6"/>
      <c r="E10" s="6"/>
      <c r="F10" s="6"/>
      <c r="G10" s="6"/>
      <c r="H10" s="8">
        <f>H8-H6</f>
        <v>20477.615600000019</v>
      </c>
      <c r="I10" s="8">
        <f t="shared" ref="I10:AC10" si="1">I8-I6</f>
        <v>12441.887912000006</v>
      </c>
      <c r="J10" s="8">
        <f t="shared" si="1"/>
        <v>4245.4456702399766</v>
      </c>
      <c r="K10" s="8">
        <f t="shared" si="1"/>
        <v>-4114.9254163552541</v>
      </c>
      <c r="L10" s="8">
        <f t="shared" si="1"/>
        <v>-12642.503924682387</v>
      </c>
      <c r="M10" s="8">
        <f t="shared" si="1"/>
        <v>-21340.634003176063</v>
      </c>
      <c r="N10" s="8">
        <f t="shared" si="1"/>
        <v>-30212.726683239569</v>
      </c>
      <c r="O10" s="8">
        <f t="shared" si="1"/>
        <v>-39262.261216904386</v>
      </c>
      <c r="P10" s="8">
        <f t="shared" si="1"/>
        <v>-48492.786441242497</v>
      </c>
      <c r="Q10" s="8">
        <f t="shared" si="1"/>
        <v>-57907.922170067381</v>
      </c>
      <c r="R10" s="8">
        <f t="shared" si="1"/>
        <v>-67511.360613468743</v>
      </c>
      <c r="S10" s="8">
        <f t="shared" si="1"/>
        <v>-77306.867825738154</v>
      </c>
      <c r="T10" s="8">
        <f t="shared" si="1"/>
        <v>-87298.285182252934</v>
      </c>
      <c r="U10" s="8">
        <f t="shared" si="1"/>
        <v>-97489.530885897984</v>
      </c>
      <c r="V10" s="8">
        <f t="shared" si="1"/>
        <v>-107884.60150361597</v>
      </c>
      <c r="W10" s="8">
        <f t="shared" si="1"/>
        <v>-118487.57353368832</v>
      </c>
      <c r="X10" s="8">
        <f t="shared" si="1"/>
        <v>-129302.60500436206</v>
      </c>
      <c r="Y10" s="8">
        <f t="shared" si="1"/>
        <v>-140333.93710444926</v>
      </c>
      <c r="Z10" s="8">
        <f t="shared" si="1"/>
        <v>-151585.89584653825</v>
      </c>
      <c r="AA10" s="8">
        <f t="shared" si="1"/>
        <v>-585326.89376346907</v>
      </c>
      <c r="AB10" s="8">
        <f t="shared" si="1"/>
        <v>-597033.43163873849</v>
      </c>
      <c r="AC10" s="8">
        <f t="shared" si="1"/>
        <v>-608974.10027151322</v>
      </c>
    </row>
    <row r="11" spans="1:29" x14ac:dyDescent="0.25">
      <c r="A11" s="1"/>
      <c r="B11" s="1"/>
      <c r="D11" s="6"/>
      <c r="E11" s="6"/>
      <c r="F11" s="6"/>
      <c r="G11" s="6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24.75" x14ac:dyDescent="0.25">
      <c r="A12" s="1"/>
      <c r="B12" s="20" t="s">
        <v>42</v>
      </c>
      <c r="D12" s="6"/>
      <c r="E12" s="6"/>
      <c r="F12" s="6"/>
      <c r="G12" s="6"/>
      <c r="H12" s="8"/>
      <c r="I12" s="8"/>
      <c r="J12" s="8"/>
      <c r="K12" s="19"/>
      <c r="L12" s="19">
        <f>SUM($H10:L10)</f>
        <v>20407.51984120236</v>
      </c>
      <c r="M12" s="9">
        <f>SUM($H10:M10)</f>
        <v>-933.11416197370272</v>
      </c>
      <c r="N12" s="9">
        <f>SUM($H10:N10)</f>
        <v>-31145.840845213272</v>
      </c>
      <c r="O12" s="9">
        <f>SUM($H10:O10)</f>
        <v>-70408.102062117658</v>
      </c>
      <c r="P12" s="9">
        <f>SUM($H10:P10)</f>
        <v>-118900.88850336015</v>
      </c>
      <c r="Q12" s="9">
        <f>SUM($H10:Q10)</f>
        <v>-176808.81067342754</v>
      </c>
      <c r="R12" s="9">
        <f>SUM($H10:R10)</f>
        <v>-244320.17128689628</v>
      </c>
      <c r="S12" s="9">
        <f>SUM($H10:S10)</f>
        <v>-321627.03911263443</v>
      </c>
      <c r="T12" s="9">
        <f>SUM($H10:T10)</f>
        <v>-408925.32429488737</v>
      </c>
      <c r="U12" s="9">
        <f>SUM($H10:U10)</f>
        <v>-506414.85518078535</v>
      </c>
      <c r="V12" s="9">
        <f>SUM($H10:V10)</f>
        <v>-614299.45668440126</v>
      </c>
      <c r="W12" s="9">
        <f>SUM($H10:W10)</f>
        <v>-732787.03021808958</v>
      </c>
      <c r="X12" s="9">
        <f>SUM($H10:X10)</f>
        <v>-862089.63522245164</v>
      </c>
      <c r="Y12" s="9">
        <f>SUM($H10:Y10)</f>
        <v>-1002423.5723269009</v>
      </c>
      <c r="Z12" s="9">
        <f>SUM($H10:Z10)</f>
        <v>-1154009.4681734391</v>
      </c>
      <c r="AA12" s="9">
        <f>SUM($H10:AA10)</f>
        <v>-1739336.3619369082</v>
      </c>
      <c r="AB12" s="9">
        <f>SUM($H10:AB10)</f>
        <v>-2336369.7935756468</v>
      </c>
      <c r="AC12" s="9">
        <f>SUM($H10:AC10)</f>
        <v>-2945343.89384716</v>
      </c>
    </row>
    <row r="13" spans="1:29" x14ac:dyDescent="0.25">
      <c r="A13" s="1"/>
      <c r="D13" s="7"/>
      <c r="E13" s="7"/>
      <c r="F13" s="7"/>
      <c r="G13" s="7"/>
    </row>
    <row r="14" spans="1:29" ht="24.75" x14ac:dyDescent="0.25">
      <c r="A14" s="1" t="s">
        <v>37</v>
      </c>
      <c r="B14" s="2" t="s">
        <v>33</v>
      </c>
      <c r="D14" s="6"/>
      <c r="E14" s="6"/>
      <c r="F14" s="6"/>
      <c r="G14" s="6"/>
      <c r="H14" s="5">
        <v>72720</v>
      </c>
      <c r="I14" s="5">
        <v>72720</v>
      </c>
      <c r="J14" s="5">
        <v>72720</v>
      </c>
      <c r="K14" s="5">
        <v>72720</v>
      </c>
      <c r="L14" s="5">
        <v>72720</v>
      </c>
      <c r="M14" s="5">
        <v>72720</v>
      </c>
      <c r="N14" s="5">
        <v>72720</v>
      </c>
      <c r="O14" s="5">
        <v>72720</v>
      </c>
      <c r="P14" s="5">
        <v>72720</v>
      </c>
      <c r="Q14" s="5">
        <v>72720</v>
      </c>
      <c r="R14" s="5">
        <v>72720</v>
      </c>
      <c r="S14" s="5">
        <v>72720</v>
      </c>
      <c r="T14" s="5">
        <v>72720</v>
      </c>
      <c r="U14" s="5">
        <v>72720</v>
      </c>
      <c r="V14" s="5">
        <v>72720</v>
      </c>
      <c r="W14" s="5">
        <v>72720</v>
      </c>
      <c r="X14" s="5">
        <v>72720</v>
      </c>
      <c r="Y14" s="5">
        <v>72720</v>
      </c>
      <c r="Z14" s="5">
        <v>72720</v>
      </c>
      <c r="AA14" s="5">
        <v>0</v>
      </c>
      <c r="AB14" s="5">
        <v>0</v>
      </c>
      <c r="AC14" s="5">
        <v>0</v>
      </c>
    </row>
    <row r="15" spans="1:29" x14ac:dyDescent="0.25">
      <c r="A15" s="1"/>
    </row>
    <row r="16" spans="1:29" x14ac:dyDescent="0.25">
      <c r="A16" s="1"/>
      <c r="B16" s="13" t="s">
        <v>40</v>
      </c>
      <c r="C16" s="14"/>
      <c r="D16" s="14"/>
      <c r="E16" s="14"/>
      <c r="F16" s="14"/>
      <c r="G16" s="14"/>
      <c r="H16" s="15">
        <f>H8+H14</f>
        <v>494984</v>
      </c>
      <c r="I16" s="15">
        <f t="shared" ref="I16:AC16" si="2">I8+I14</f>
        <v>494984</v>
      </c>
      <c r="J16" s="15">
        <f t="shared" si="2"/>
        <v>494984</v>
      </c>
      <c r="K16" s="15">
        <f t="shared" si="2"/>
        <v>494984</v>
      </c>
      <c r="L16" s="15">
        <f t="shared" si="2"/>
        <v>494984</v>
      </c>
      <c r="M16" s="15">
        <f t="shared" si="2"/>
        <v>494984</v>
      </c>
      <c r="N16" s="15">
        <f t="shared" si="2"/>
        <v>494984</v>
      </c>
      <c r="O16" s="15">
        <f t="shared" si="2"/>
        <v>494984</v>
      </c>
      <c r="P16" s="15">
        <f t="shared" si="2"/>
        <v>494984</v>
      </c>
      <c r="Q16" s="15">
        <f t="shared" si="2"/>
        <v>494984</v>
      </c>
      <c r="R16" s="15">
        <f t="shared" si="2"/>
        <v>494984</v>
      </c>
      <c r="S16" s="15">
        <f t="shared" si="2"/>
        <v>494984</v>
      </c>
      <c r="T16" s="15">
        <f t="shared" si="2"/>
        <v>494984</v>
      </c>
      <c r="U16" s="15">
        <f t="shared" si="2"/>
        <v>494984</v>
      </c>
      <c r="V16" s="15">
        <f t="shared" si="2"/>
        <v>494984</v>
      </c>
      <c r="W16" s="15">
        <f t="shared" si="2"/>
        <v>494984</v>
      </c>
      <c r="X16" s="15">
        <f t="shared" si="2"/>
        <v>494984</v>
      </c>
      <c r="Y16" s="15">
        <f t="shared" si="2"/>
        <v>494984</v>
      </c>
      <c r="Z16" s="15">
        <f t="shared" si="2"/>
        <v>494984</v>
      </c>
      <c r="AA16" s="15">
        <f t="shared" si="2"/>
        <v>0</v>
      </c>
      <c r="AB16" s="15">
        <f t="shared" si="2"/>
        <v>0</v>
      </c>
      <c r="AC16" s="15">
        <f t="shared" si="2"/>
        <v>0</v>
      </c>
    </row>
    <row r="17" spans="1:29" x14ac:dyDescent="0.25">
      <c r="A17" s="1"/>
    </row>
    <row r="18" spans="1:29" x14ac:dyDescent="0.25">
      <c r="A18" s="1"/>
      <c r="B18" s="1" t="s">
        <v>34</v>
      </c>
      <c r="H18" s="5">
        <f>H16-H6</f>
        <v>93197.615600000019</v>
      </c>
      <c r="I18" s="5">
        <f t="shared" ref="I18:AC18" si="3">I16-I6</f>
        <v>85161.887912000006</v>
      </c>
      <c r="J18" s="5">
        <f t="shared" si="3"/>
        <v>76965.445670239977</v>
      </c>
      <c r="K18" s="5">
        <f t="shared" si="3"/>
        <v>68605.074583644746</v>
      </c>
      <c r="L18" s="5">
        <f t="shared" si="3"/>
        <v>60077.496075317613</v>
      </c>
      <c r="M18" s="5">
        <f t="shared" si="3"/>
        <v>51379.365996823937</v>
      </c>
      <c r="N18" s="5">
        <f t="shared" si="3"/>
        <v>42507.273316760431</v>
      </c>
      <c r="O18" s="5">
        <f t="shared" si="3"/>
        <v>33457.738783095614</v>
      </c>
      <c r="P18" s="5">
        <f t="shared" si="3"/>
        <v>24227.213558757503</v>
      </c>
      <c r="Q18" s="5">
        <f t="shared" si="3"/>
        <v>14812.077829932619</v>
      </c>
      <c r="R18" s="5">
        <f t="shared" si="3"/>
        <v>5208.6393865312566</v>
      </c>
      <c r="S18" s="5">
        <f t="shared" si="3"/>
        <v>-4586.8678257381544</v>
      </c>
      <c r="T18" s="5">
        <f t="shared" si="3"/>
        <v>-14578.285182252934</v>
      </c>
      <c r="U18" s="5">
        <f t="shared" si="3"/>
        <v>-24769.530885897984</v>
      </c>
      <c r="V18" s="5">
        <f t="shared" si="3"/>
        <v>-35164.601503615966</v>
      </c>
      <c r="W18" s="5">
        <f t="shared" si="3"/>
        <v>-45767.573533688323</v>
      </c>
      <c r="X18" s="5">
        <f t="shared" si="3"/>
        <v>-56582.605004362063</v>
      </c>
      <c r="Y18" s="5">
        <f t="shared" si="3"/>
        <v>-67613.937104449258</v>
      </c>
      <c r="Z18" s="5">
        <f t="shared" si="3"/>
        <v>-78865.895846538246</v>
      </c>
      <c r="AA18" s="5">
        <f t="shared" si="3"/>
        <v>-585326.89376346907</v>
      </c>
      <c r="AB18" s="5">
        <f t="shared" si="3"/>
        <v>-597033.43163873849</v>
      </c>
      <c r="AC18" s="5">
        <f t="shared" si="3"/>
        <v>-608974.10027151322</v>
      </c>
    </row>
    <row r="19" spans="1:29" x14ac:dyDescent="0.25">
      <c r="A19" s="1"/>
    </row>
    <row r="20" spans="1:29" ht="36.75" x14ac:dyDescent="0.25">
      <c r="A20" s="1"/>
      <c r="B20" s="20" t="s">
        <v>36</v>
      </c>
      <c r="R20" s="5"/>
      <c r="Z20" s="5">
        <f>SUM($H18:Z18)</f>
        <v>227670.53182656068</v>
      </c>
      <c r="AA20" s="10">
        <f>SUM($H18:AA18)</f>
        <v>-357656.36193690839</v>
      </c>
      <c r="AB20" s="10">
        <f>SUM($H18:AB18)</f>
        <v>-954689.79357564682</v>
      </c>
      <c r="AC20" s="10">
        <f>SUM($H18:AC18)</f>
        <v>-1563663.89384716</v>
      </c>
    </row>
    <row r="21" spans="1:29" x14ac:dyDescent="0.25">
      <c r="A21" s="1"/>
    </row>
    <row r="22" spans="1:29" ht="24.75" x14ac:dyDescent="0.25">
      <c r="A22" s="1" t="s">
        <v>38</v>
      </c>
      <c r="B22" s="2" t="s">
        <v>35</v>
      </c>
      <c r="H22" s="5">
        <v>58176</v>
      </c>
      <c r="I22" s="5">
        <v>58176</v>
      </c>
      <c r="J22" s="5">
        <v>58176</v>
      </c>
      <c r="K22" s="5">
        <v>58176</v>
      </c>
      <c r="L22" s="5">
        <v>58176</v>
      </c>
      <c r="M22" s="5">
        <v>58176</v>
      </c>
      <c r="N22" s="5">
        <v>58176</v>
      </c>
      <c r="O22" s="5">
        <v>58176</v>
      </c>
      <c r="P22" s="5">
        <v>58176</v>
      </c>
      <c r="Q22" s="5">
        <v>58176</v>
      </c>
      <c r="R22" s="5">
        <v>58176</v>
      </c>
      <c r="S22" s="5">
        <v>58176</v>
      </c>
      <c r="T22" s="5">
        <v>58176</v>
      </c>
      <c r="U22" s="5">
        <v>58176</v>
      </c>
      <c r="V22" s="5">
        <v>58176</v>
      </c>
      <c r="W22" s="5">
        <v>58176</v>
      </c>
      <c r="X22" s="5">
        <v>58176</v>
      </c>
      <c r="Y22" s="5">
        <v>58176</v>
      </c>
      <c r="Z22" s="5">
        <v>58176</v>
      </c>
      <c r="AA22" s="5">
        <v>0</v>
      </c>
      <c r="AB22" s="5">
        <v>0</v>
      </c>
      <c r="AC22" s="5">
        <v>0</v>
      </c>
    </row>
    <row r="23" spans="1:29" x14ac:dyDescent="0.25">
      <c r="A23" s="1"/>
    </row>
    <row r="24" spans="1:29" x14ac:dyDescent="0.25">
      <c r="B24" s="16" t="s">
        <v>41</v>
      </c>
      <c r="C24" s="17"/>
      <c r="D24" s="17"/>
      <c r="E24" s="17"/>
      <c r="F24" s="17"/>
      <c r="G24" s="17"/>
      <c r="H24" s="18">
        <f>H8+H22</f>
        <v>480440</v>
      </c>
      <c r="I24" s="18">
        <f t="shared" ref="I24:AC24" si="4">I8+I22</f>
        <v>480440</v>
      </c>
      <c r="J24" s="18">
        <f t="shared" si="4"/>
        <v>480440</v>
      </c>
      <c r="K24" s="18">
        <f t="shared" si="4"/>
        <v>480440</v>
      </c>
      <c r="L24" s="18">
        <f t="shared" si="4"/>
        <v>480440</v>
      </c>
      <c r="M24" s="18">
        <f t="shared" si="4"/>
        <v>480440</v>
      </c>
      <c r="N24" s="18">
        <f t="shared" si="4"/>
        <v>480440</v>
      </c>
      <c r="O24" s="18">
        <f t="shared" si="4"/>
        <v>480440</v>
      </c>
      <c r="P24" s="18">
        <f t="shared" si="4"/>
        <v>480440</v>
      </c>
      <c r="Q24" s="18">
        <f t="shared" si="4"/>
        <v>480440</v>
      </c>
      <c r="R24" s="18">
        <f t="shared" si="4"/>
        <v>480440</v>
      </c>
      <c r="S24" s="18">
        <f t="shared" si="4"/>
        <v>480440</v>
      </c>
      <c r="T24" s="18">
        <f t="shared" si="4"/>
        <v>480440</v>
      </c>
      <c r="U24" s="18">
        <f t="shared" si="4"/>
        <v>480440</v>
      </c>
      <c r="V24" s="18">
        <f t="shared" si="4"/>
        <v>480440</v>
      </c>
      <c r="W24" s="18">
        <f t="shared" si="4"/>
        <v>480440</v>
      </c>
      <c r="X24" s="18">
        <f t="shared" si="4"/>
        <v>480440</v>
      </c>
      <c r="Y24" s="18">
        <f t="shared" si="4"/>
        <v>480440</v>
      </c>
      <c r="Z24" s="18">
        <f t="shared" si="4"/>
        <v>480440</v>
      </c>
      <c r="AA24" s="18">
        <f t="shared" si="4"/>
        <v>0</v>
      </c>
      <c r="AB24" s="18">
        <f t="shared" si="4"/>
        <v>0</v>
      </c>
      <c r="AC24" s="18">
        <f t="shared" si="4"/>
        <v>0</v>
      </c>
    </row>
    <row r="25" spans="1:29" x14ac:dyDescent="0.25">
      <c r="B25" s="1"/>
    </row>
    <row r="26" spans="1:29" x14ac:dyDescent="0.25">
      <c r="B26" s="1" t="s">
        <v>34</v>
      </c>
      <c r="H26" s="5">
        <f>H24-H6</f>
        <v>78653.615600000019</v>
      </c>
      <c r="I26" s="5">
        <f t="shared" ref="I26:AC26" si="5">I24-I6</f>
        <v>70617.887912000006</v>
      </c>
      <c r="J26" s="5">
        <f t="shared" si="5"/>
        <v>62421.445670239977</v>
      </c>
      <c r="K26" s="5">
        <f t="shared" si="5"/>
        <v>54061.074583644746</v>
      </c>
      <c r="L26" s="5">
        <f t="shared" si="5"/>
        <v>45533.496075317613</v>
      </c>
      <c r="M26" s="5">
        <f t="shared" si="5"/>
        <v>36835.365996823937</v>
      </c>
      <c r="N26" s="5">
        <f t="shared" si="5"/>
        <v>27963.273316760431</v>
      </c>
      <c r="O26" s="5">
        <f t="shared" si="5"/>
        <v>18913.738783095614</v>
      </c>
      <c r="P26" s="5">
        <f t="shared" si="5"/>
        <v>9683.2135587575031</v>
      </c>
      <c r="Q26" s="5">
        <f t="shared" si="5"/>
        <v>268.07782993261935</v>
      </c>
      <c r="R26" s="5">
        <f t="shared" si="5"/>
        <v>-9335.3606134687434</v>
      </c>
      <c r="S26" s="5">
        <f t="shared" si="5"/>
        <v>-19130.867825738154</v>
      </c>
      <c r="T26" s="5">
        <f t="shared" si="5"/>
        <v>-29122.285182252934</v>
      </c>
      <c r="U26" s="5">
        <f t="shared" si="5"/>
        <v>-39313.530885897984</v>
      </c>
      <c r="V26" s="5">
        <f t="shared" si="5"/>
        <v>-49708.601503615966</v>
      </c>
      <c r="W26" s="5">
        <f t="shared" si="5"/>
        <v>-60311.573533688323</v>
      </c>
      <c r="X26" s="5">
        <f t="shared" si="5"/>
        <v>-71126.605004362063</v>
      </c>
      <c r="Y26" s="5">
        <f t="shared" si="5"/>
        <v>-82157.937104449258</v>
      </c>
      <c r="Z26" s="5">
        <f t="shared" si="5"/>
        <v>-93409.895846538246</v>
      </c>
      <c r="AA26" s="5">
        <f t="shared" si="5"/>
        <v>-585326.89376346907</v>
      </c>
      <c r="AB26" s="5">
        <f t="shared" si="5"/>
        <v>-597033.43163873849</v>
      </c>
      <c r="AC26" s="5">
        <f t="shared" si="5"/>
        <v>-608974.10027151322</v>
      </c>
    </row>
    <row r="27" spans="1:29" x14ac:dyDescent="0.25">
      <c r="B27" s="1"/>
    </row>
    <row r="28" spans="1:29" ht="24.75" x14ac:dyDescent="0.25">
      <c r="B28" s="20" t="s">
        <v>39</v>
      </c>
      <c r="Y28" s="5">
        <f>SUM($H26:Y26)</f>
        <v>44744.427673099039</v>
      </c>
      <c r="Z28" s="10">
        <f>SUM($H26:Z26)</f>
        <v>-48665.468173439207</v>
      </c>
      <c r="AA28" s="10">
        <f>SUM($H26:AA26)</f>
        <v>-633992.36193690822</v>
      </c>
      <c r="AB28" s="10">
        <f>SUM($H26:AB26)</f>
        <v>-1231025.7935756468</v>
      </c>
      <c r="AC28" s="10">
        <f>SUM($H26:AC26)</f>
        <v>-1839999.89384716</v>
      </c>
    </row>
    <row r="29" spans="1:29" x14ac:dyDescent="0.25">
      <c r="B29" s="1"/>
    </row>
    <row r="30" spans="1:29" x14ac:dyDescent="0.25">
      <c r="B30" s="1"/>
    </row>
    <row r="31" spans="1:29" x14ac:dyDescent="0.25">
      <c r="B31" s="1"/>
    </row>
    <row r="32" spans="1:29" x14ac:dyDescent="0.25">
      <c r="B32" s="1"/>
    </row>
    <row r="33" spans="2:2" x14ac:dyDescent="0.25">
      <c r="B3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Central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2022-01-18T16:58:54Z</dcterms:created>
  <dcterms:modified xsi:type="dcterms:W3CDTF">2022-01-20T21:47:31Z</dcterms:modified>
</cp:coreProperties>
</file>